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\Disk Google\Škola\Dotace Naše škola 2016\"/>
    </mc:Choice>
  </mc:AlternateContent>
  <bookViews>
    <workbookView xWindow="0" yWindow="0" windowWidth="25200" windowHeight="11985" activeTab="2"/>
  </bookViews>
  <sheets>
    <sheet name="Stavba" sheetId="1" r:id="rId1"/>
    <sheet name="VzorPolozky" sheetId="10" state="hidden" r:id="rId2"/>
    <sheet name="SO-01 103 Pol" sheetId="11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_xlnm.Print_Area" localSheetId="2">'SO-01 103 Pol'!$A$1:$S$271</definedName>
    <definedName name="_xlnm.Print_Area" localSheetId="0">Stavba!$A$1:$J$64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82" i="11" l="1"/>
  <c r="BA141" i="11"/>
  <c r="BA113" i="11"/>
  <c r="BA92" i="11"/>
  <c r="BA89" i="11"/>
  <c r="BA84" i="11"/>
  <c r="BA83" i="11"/>
  <c r="BA50" i="11"/>
  <c r="BA43" i="11"/>
  <c r="BA12" i="11"/>
  <c r="BA11" i="11"/>
  <c r="BA10" i="11"/>
  <c r="BA9" i="11"/>
  <c r="I7" i="11"/>
  <c r="Q7" i="11"/>
  <c r="G8" i="11"/>
  <c r="G7" i="11" s="1"/>
  <c r="I8" i="11"/>
  <c r="K8" i="11"/>
  <c r="K7" i="11" s="1"/>
  <c r="O8" i="11"/>
  <c r="O7" i="11" s="1"/>
  <c r="Q8" i="11"/>
  <c r="G16" i="11"/>
  <c r="M16" i="11" s="1"/>
  <c r="I16" i="11"/>
  <c r="K16" i="11"/>
  <c r="K15" i="11" s="1"/>
  <c r="O16" i="11"/>
  <c r="Q16" i="11"/>
  <c r="G19" i="11"/>
  <c r="I19" i="11"/>
  <c r="K19" i="11"/>
  <c r="O19" i="11"/>
  <c r="O15" i="11" s="1"/>
  <c r="Q19" i="11"/>
  <c r="Q15" i="11" s="1"/>
  <c r="G22" i="11"/>
  <c r="M22" i="11" s="1"/>
  <c r="I22" i="11"/>
  <c r="K22" i="11"/>
  <c r="O22" i="11"/>
  <c r="Q22" i="11"/>
  <c r="G25" i="11"/>
  <c r="M25" i="11" s="1"/>
  <c r="I25" i="11"/>
  <c r="K25" i="11"/>
  <c r="O25" i="11"/>
  <c r="Q25" i="11"/>
  <c r="G30" i="11"/>
  <c r="I30" i="11"/>
  <c r="K30" i="11"/>
  <c r="O30" i="11"/>
  <c r="O29" i="11" s="1"/>
  <c r="Q30" i="11"/>
  <c r="Q29" i="11" s="1"/>
  <c r="G34" i="11"/>
  <c r="I34" i="11"/>
  <c r="K34" i="11"/>
  <c r="K29" i="11" s="1"/>
  <c r="M34" i="11"/>
  <c r="O34" i="11"/>
  <c r="Q34" i="11"/>
  <c r="G37" i="11"/>
  <c r="M37" i="11" s="1"/>
  <c r="I37" i="11"/>
  <c r="K37" i="11"/>
  <c r="O37" i="11"/>
  <c r="Q37" i="11"/>
  <c r="G42" i="11"/>
  <c r="I42" i="11"/>
  <c r="K42" i="11"/>
  <c r="O42" i="11"/>
  <c r="Q42" i="11"/>
  <c r="Q41" i="11" s="1"/>
  <c r="G49" i="11"/>
  <c r="M49" i="11" s="1"/>
  <c r="I49" i="11"/>
  <c r="K49" i="11"/>
  <c r="K41" i="11" s="1"/>
  <c r="O49" i="11"/>
  <c r="Q49" i="11"/>
  <c r="G53" i="11"/>
  <c r="M53" i="11" s="1"/>
  <c r="I53" i="11"/>
  <c r="K53" i="11"/>
  <c r="O53" i="11"/>
  <c r="Q53" i="11"/>
  <c r="G57" i="11"/>
  <c r="M57" i="11" s="1"/>
  <c r="I57" i="11"/>
  <c r="K57" i="11"/>
  <c r="O57" i="11"/>
  <c r="Q57" i="11"/>
  <c r="O61" i="11"/>
  <c r="G62" i="11"/>
  <c r="M62" i="11" s="1"/>
  <c r="M61" i="11" s="1"/>
  <c r="I62" i="11"/>
  <c r="I61" i="11" s="1"/>
  <c r="K62" i="11"/>
  <c r="K61" i="11" s="1"/>
  <c r="O62" i="11"/>
  <c r="Q62" i="11"/>
  <c r="Q61" i="11" s="1"/>
  <c r="G68" i="11"/>
  <c r="M68" i="11" s="1"/>
  <c r="I68" i="11"/>
  <c r="K68" i="11"/>
  <c r="O68" i="11"/>
  <c r="Q68" i="11"/>
  <c r="G70" i="11"/>
  <c r="I70" i="11"/>
  <c r="K70" i="11"/>
  <c r="O70" i="11"/>
  <c r="Q70" i="11"/>
  <c r="G72" i="11"/>
  <c r="M72" i="11" s="1"/>
  <c r="I72" i="11"/>
  <c r="K72" i="11"/>
  <c r="O72" i="11"/>
  <c r="Q72" i="11"/>
  <c r="G75" i="11"/>
  <c r="M75" i="11" s="1"/>
  <c r="I75" i="11"/>
  <c r="K75" i="11"/>
  <c r="O75" i="11"/>
  <c r="Q75" i="11"/>
  <c r="G78" i="11"/>
  <c r="I78" i="11"/>
  <c r="K78" i="11"/>
  <c r="O78" i="11"/>
  <c r="Q78" i="11"/>
  <c r="G82" i="11"/>
  <c r="M82" i="11" s="1"/>
  <c r="I82" i="11"/>
  <c r="K82" i="11"/>
  <c r="O82" i="11"/>
  <c r="Q82" i="11"/>
  <c r="G88" i="11"/>
  <c r="M88" i="11" s="1"/>
  <c r="I88" i="11"/>
  <c r="K88" i="11"/>
  <c r="O88" i="11"/>
  <c r="Q88" i="11"/>
  <c r="G91" i="11"/>
  <c r="M91" i="11" s="1"/>
  <c r="I91" i="11"/>
  <c r="K91" i="11"/>
  <c r="O91" i="11"/>
  <c r="Q91" i="11"/>
  <c r="G95" i="11"/>
  <c r="M95" i="11" s="1"/>
  <c r="I95" i="11"/>
  <c r="K95" i="11"/>
  <c r="O95" i="11"/>
  <c r="Q95" i="11"/>
  <c r="G99" i="11"/>
  <c r="I99" i="11"/>
  <c r="K99" i="11"/>
  <c r="O99" i="11"/>
  <c r="Q99" i="11"/>
  <c r="G102" i="11"/>
  <c r="M102" i="11" s="1"/>
  <c r="I102" i="11"/>
  <c r="K102" i="11"/>
  <c r="O102" i="11"/>
  <c r="Q102" i="11"/>
  <c r="G105" i="11"/>
  <c r="M105" i="11" s="1"/>
  <c r="I105" i="11"/>
  <c r="K105" i="11"/>
  <c r="O105" i="11"/>
  <c r="Q105" i="11"/>
  <c r="G107" i="11"/>
  <c r="M107" i="11" s="1"/>
  <c r="I107" i="11"/>
  <c r="K107" i="11"/>
  <c r="O107" i="11"/>
  <c r="Q107" i="11"/>
  <c r="G109" i="11"/>
  <c r="M109" i="11" s="1"/>
  <c r="I109" i="11"/>
  <c r="K109" i="11"/>
  <c r="O109" i="11"/>
  <c r="Q109" i="11"/>
  <c r="G112" i="11"/>
  <c r="M112" i="11" s="1"/>
  <c r="I112" i="11"/>
  <c r="K112" i="11"/>
  <c r="O112" i="11"/>
  <c r="Q112" i="11"/>
  <c r="G116" i="11"/>
  <c r="M116" i="11" s="1"/>
  <c r="I116" i="11"/>
  <c r="K116" i="11"/>
  <c r="O116" i="11"/>
  <c r="Q116" i="11"/>
  <c r="G119" i="11"/>
  <c r="M119" i="11" s="1"/>
  <c r="I119" i="11"/>
  <c r="K119" i="11"/>
  <c r="O119" i="11"/>
  <c r="Q119" i="11"/>
  <c r="G122" i="11"/>
  <c r="M122" i="11" s="1"/>
  <c r="I122" i="11"/>
  <c r="K122" i="11"/>
  <c r="O122" i="11"/>
  <c r="Q122" i="11"/>
  <c r="G125" i="11"/>
  <c r="M125" i="11" s="1"/>
  <c r="I125" i="11"/>
  <c r="K125" i="11"/>
  <c r="O125" i="11"/>
  <c r="Q125" i="11"/>
  <c r="G127" i="11"/>
  <c r="M127" i="11" s="1"/>
  <c r="I127" i="11"/>
  <c r="K127" i="11"/>
  <c r="O127" i="11"/>
  <c r="Q127" i="11"/>
  <c r="G130" i="11"/>
  <c r="M130" i="11" s="1"/>
  <c r="I130" i="11"/>
  <c r="K130" i="11"/>
  <c r="O130" i="11"/>
  <c r="Q130" i="11"/>
  <c r="G133" i="11"/>
  <c r="M133" i="11" s="1"/>
  <c r="I133" i="11"/>
  <c r="K133" i="11"/>
  <c r="O133" i="11"/>
  <c r="Q133" i="11"/>
  <c r="G137" i="11"/>
  <c r="I137" i="11"/>
  <c r="K137" i="11"/>
  <c r="O137" i="11"/>
  <c r="Q137" i="11"/>
  <c r="G140" i="11"/>
  <c r="M140" i="11" s="1"/>
  <c r="I140" i="11"/>
  <c r="K140" i="11"/>
  <c r="O140" i="11"/>
  <c r="Q140" i="11"/>
  <c r="G144" i="11"/>
  <c r="M144" i="11" s="1"/>
  <c r="I144" i="11"/>
  <c r="K144" i="11"/>
  <c r="O144" i="11"/>
  <c r="Q144" i="11"/>
  <c r="G147" i="11"/>
  <c r="M147" i="11" s="1"/>
  <c r="I147" i="11"/>
  <c r="K147" i="11"/>
  <c r="O147" i="11"/>
  <c r="Q147" i="11"/>
  <c r="G150" i="11"/>
  <c r="M150" i="11" s="1"/>
  <c r="I150" i="11"/>
  <c r="K150" i="11"/>
  <c r="O150" i="11"/>
  <c r="Q150" i="11"/>
  <c r="G152" i="11"/>
  <c r="M152" i="11" s="1"/>
  <c r="I152" i="11"/>
  <c r="K152" i="11"/>
  <c r="O152" i="11"/>
  <c r="Q152" i="11"/>
  <c r="G155" i="11"/>
  <c r="M155" i="11" s="1"/>
  <c r="I155" i="11"/>
  <c r="K155" i="11"/>
  <c r="O155" i="11"/>
  <c r="Q155" i="11"/>
  <c r="G158" i="11"/>
  <c r="I158" i="11"/>
  <c r="I154" i="11" s="1"/>
  <c r="K158" i="11"/>
  <c r="O158" i="11"/>
  <c r="Q158" i="11"/>
  <c r="G160" i="11"/>
  <c r="M160" i="11" s="1"/>
  <c r="I160" i="11"/>
  <c r="K160" i="11"/>
  <c r="O160" i="11"/>
  <c r="Q160" i="11"/>
  <c r="G163" i="11"/>
  <c r="M163" i="11" s="1"/>
  <c r="I163" i="11"/>
  <c r="K163" i="11"/>
  <c r="O163" i="11"/>
  <c r="Q163" i="11"/>
  <c r="G166" i="11"/>
  <c r="M166" i="11" s="1"/>
  <c r="I166" i="11"/>
  <c r="K166" i="11"/>
  <c r="O166" i="11"/>
  <c r="Q166" i="11"/>
  <c r="G169" i="11"/>
  <c r="I169" i="11"/>
  <c r="K169" i="11"/>
  <c r="O169" i="11"/>
  <c r="Q169" i="11"/>
  <c r="G173" i="11"/>
  <c r="M173" i="11" s="1"/>
  <c r="I173" i="11"/>
  <c r="K173" i="11"/>
  <c r="O173" i="11"/>
  <c r="Q173" i="11"/>
  <c r="G177" i="11"/>
  <c r="M177" i="11" s="1"/>
  <c r="I177" i="11"/>
  <c r="K177" i="11"/>
  <c r="O177" i="11"/>
  <c r="Q177" i="11"/>
  <c r="G181" i="11"/>
  <c r="M181" i="11" s="1"/>
  <c r="I181" i="11"/>
  <c r="K181" i="11"/>
  <c r="O181" i="11"/>
  <c r="Q181" i="11"/>
  <c r="G186" i="11"/>
  <c r="M186" i="11" s="1"/>
  <c r="I186" i="11"/>
  <c r="K186" i="11"/>
  <c r="O186" i="11"/>
  <c r="Q186" i="11"/>
  <c r="G190" i="11"/>
  <c r="M190" i="11" s="1"/>
  <c r="I190" i="11"/>
  <c r="K190" i="11"/>
  <c r="O190" i="11"/>
  <c r="Q190" i="11"/>
  <c r="G192" i="11"/>
  <c r="M192" i="11" s="1"/>
  <c r="I192" i="11"/>
  <c r="K192" i="11"/>
  <c r="O192" i="11"/>
  <c r="Q192" i="11"/>
  <c r="G194" i="11"/>
  <c r="M194" i="11" s="1"/>
  <c r="I194" i="11"/>
  <c r="K194" i="11"/>
  <c r="O194" i="11"/>
  <c r="Q194" i="11"/>
  <c r="G196" i="11"/>
  <c r="M196" i="11" s="1"/>
  <c r="I196" i="11"/>
  <c r="K196" i="11"/>
  <c r="O196" i="11"/>
  <c r="Q196" i="11"/>
  <c r="G201" i="11"/>
  <c r="M201" i="11" s="1"/>
  <c r="I201" i="11"/>
  <c r="K201" i="11"/>
  <c r="O201" i="11"/>
  <c r="Q201" i="11"/>
  <c r="G205" i="11"/>
  <c r="M205" i="11" s="1"/>
  <c r="I205" i="11"/>
  <c r="K205" i="11"/>
  <c r="O205" i="11"/>
  <c r="Q205" i="11"/>
  <c r="G209" i="11"/>
  <c r="M209" i="11" s="1"/>
  <c r="I209" i="11"/>
  <c r="K209" i="11"/>
  <c r="O209" i="11"/>
  <c r="Q209" i="11"/>
  <c r="G213" i="11"/>
  <c r="M213" i="11" s="1"/>
  <c r="I213" i="11"/>
  <c r="K213" i="11"/>
  <c r="O213" i="11"/>
  <c r="Q213" i="11"/>
  <c r="G217" i="11"/>
  <c r="M217" i="11" s="1"/>
  <c r="I217" i="11"/>
  <c r="K217" i="11"/>
  <c r="O217" i="11"/>
  <c r="Q217" i="11"/>
  <c r="G219" i="11"/>
  <c r="M219" i="11" s="1"/>
  <c r="I219" i="11"/>
  <c r="K219" i="11"/>
  <c r="O219" i="11"/>
  <c r="Q219" i="11"/>
  <c r="G221" i="11"/>
  <c r="M221" i="11" s="1"/>
  <c r="I221" i="11"/>
  <c r="K221" i="11"/>
  <c r="O221" i="11"/>
  <c r="Q221" i="11"/>
  <c r="G223" i="11"/>
  <c r="M223" i="11" s="1"/>
  <c r="I223" i="11"/>
  <c r="K223" i="11"/>
  <c r="O223" i="11"/>
  <c r="Q223" i="11"/>
  <c r="G225" i="11"/>
  <c r="M225" i="11" s="1"/>
  <c r="I225" i="11"/>
  <c r="K225" i="11"/>
  <c r="O225" i="11"/>
  <c r="Q225" i="11"/>
  <c r="G226" i="11"/>
  <c r="M226" i="11" s="1"/>
  <c r="I226" i="11"/>
  <c r="K226" i="11"/>
  <c r="O226" i="11"/>
  <c r="Q226" i="11"/>
  <c r="G231" i="11"/>
  <c r="M231" i="11" s="1"/>
  <c r="I231" i="11"/>
  <c r="K231" i="11"/>
  <c r="K230" i="11" s="1"/>
  <c r="O231" i="11"/>
  <c r="Q231" i="11"/>
  <c r="G233" i="11"/>
  <c r="M233" i="11" s="1"/>
  <c r="I233" i="11"/>
  <c r="K233" i="11"/>
  <c r="O233" i="11"/>
  <c r="O230" i="11" s="1"/>
  <c r="Q233" i="11"/>
  <c r="G236" i="11"/>
  <c r="M236" i="11" s="1"/>
  <c r="I236" i="11"/>
  <c r="K236" i="11"/>
  <c r="O236" i="11"/>
  <c r="Q236" i="11"/>
  <c r="G242" i="11"/>
  <c r="M242" i="11" s="1"/>
  <c r="I242" i="11"/>
  <c r="I235" i="11" s="1"/>
  <c r="K242" i="11"/>
  <c r="K235" i="11" s="1"/>
  <c r="O242" i="11"/>
  <c r="Q242" i="11"/>
  <c r="G249" i="11"/>
  <c r="M249" i="11" s="1"/>
  <c r="I249" i="11"/>
  <c r="K249" i="11"/>
  <c r="O249" i="11"/>
  <c r="Q249" i="11"/>
  <c r="G252" i="11"/>
  <c r="M252" i="11" s="1"/>
  <c r="I252" i="11"/>
  <c r="K252" i="11"/>
  <c r="O252" i="11"/>
  <c r="Q252" i="11"/>
  <c r="G255" i="11"/>
  <c r="M255" i="11" s="1"/>
  <c r="I255" i="11"/>
  <c r="K255" i="11"/>
  <c r="O255" i="11"/>
  <c r="Q255" i="11"/>
  <c r="G258" i="11"/>
  <c r="M258" i="11" s="1"/>
  <c r="I258" i="11"/>
  <c r="K258" i="11"/>
  <c r="O258" i="11"/>
  <c r="Q258" i="11"/>
  <c r="G261" i="11"/>
  <c r="M261" i="11" s="1"/>
  <c r="I261" i="11"/>
  <c r="K261" i="11"/>
  <c r="O261" i="11"/>
  <c r="Q261" i="11"/>
  <c r="G264" i="11"/>
  <c r="M264" i="11" s="1"/>
  <c r="I264" i="11"/>
  <c r="K264" i="11"/>
  <c r="O264" i="11"/>
  <c r="Q264" i="11"/>
  <c r="G267" i="11"/>
  <c r="M267" i="11" s="1"/>
  <c r="I267" i="11"/>
  <c r="K267" i="11"/>
  <c r="O267" i="11"/>
  <c r="Q267" i="11"/>
  <c r="I64" i="1"/>
  <c r="J63" i="1" s="1"/>
  <c r="J60" i="1"/>
  <c r="J58" i="1"/>
  <c r="J56" i="1"/>
  <c r="J54" i="1"/>
  <c r="J52" i="1"/>
  <c r="J50" i="1"/>
  <c r="F42" i="1"/>
  <c r="G42" i="1"/>
  <c r="H42" i="1"/>
  <c r="I42" i="1"/>
  <c r="J39" i="1" s="1"/>
  <c r="J42" i="1" s="1"/>
  <c r="J41" i="1"/>
  <c r="J40" i="1"/>
  <c r="J28" i="1"/>
  <c r="J26" i="1"/>
  <c r="G38" i="1"/>
  <c r="F38" i="1"/>
  <c r="H32" i="1"/>
  <c r="J23" i="1"/>
  <c r="J24" i="1"/>
  <c r="J25" i="1"/>
  <c r="J27" i="1"/>
  <c r="E24" i="1"/>
  <c r="E26" i="1"/>
  <c r="J49" i="1" l="1"/>
  <c r="J53" i="1"/>
  <c r="J57" i="1"/>
  <c r="J61" i="1"/>
  <c r="J51" i="1"/>
  <c r="J55" i="1"/>
  <c r="J59" i="1"/>
  <c r="M235" i="11"/>
  <c r="G29" i="11"/>
  <c r="G15" i="11"/>
  <c r="Q168" i="11"/>
  <c r="G136" i="11"/>
  <c r="K248" i="11"/>
  <c r="Q136" i="11"/>
  <c r="K98" i="11"/>
  <c r="O98" i="11"/>
  <c r="G41" i="11"/>
  <c r="I248" i="11"/>
  <c r="O235" i="11"/>
  <c r="I230" i="11"/>
  <c r="K200" i="11"/>
  <c r="O200" i="11"/>
  <c r="G168" i="11"/>
  <c r="Q154" i="11"/>
  <c r="G154" i="11"/>
  <c r="K154" i="11"/>
  <c r="K136" i="11"/>
  <c r="O136" i="11"/>
  <c r="I77" i="11"/>
  <c r="I67" i="11"/>
  <c r="O41" i="11"/>
  <c r="M8" i="11"/>
  <c r="M7" i="11" s="1"/>
  <c r="O248" i="11"/>
  <c r="Q248" i="11"/>
  <c r="Q230" i="11"/>
  <c r="I200" i="11"/>
  <c r="O168" i="11"/>
  <c r="O154" i="11"/>
  <c r="I98" i="11"/>
  <c r="Q77" i="11"/>
  <c r="G77" i="11"/>
  <c r="Q67" i="11"/>
  <c r="G67" i="11"/>
  <c r="K67" i="11"/>
  <c r="G61" i="11"/>
  <c r="Q235" i="11"/>
  <c r="Q200" i="11"/>
  <c r="I168" i="11"/>
  <c r="K168" i="11"/>
  <c r="I136" i="11"/>
  <c r="Q98" i="11"/>
  <c r="G98" i="11"/>
  <c r="K77" i="11"/>
  <c r="O77" i="11"/>
  <c r="O67" i="11"/>
  <c r="I41" i="11"/>
  <c r="I29" i="11"/>
  <c r="I15" i="11"/>
  <c r="M200" i="11"/>
  <c r="M248" i="11"/>
  <c r="M230" i="11"/>
  <c r="G248" i="11"/>
  <c r="G235" i="11"/>
  <c r="G200" i="11"/>
  <c r="M158" i="11"/>
  <c r="M154" i="11" s="1"/>
  <c r="M137" i="11"/>
  <c r="M136" i="11" s="1"/>
  <c r="M99" i="11"/>
  <c r="M98" i="11" s="1"/>
  <c r="M78" i="11"/>
  <c r="M77" i="11" s="1"/>
  <c r="M70" i="11"/>
  <c r="M67" i="11" s="1"/>
  <c r="M42" i="11"/>
  <c r="M41" i="11" s="1"/>
  <c r="M30" i="11"/>
  <c r="M29" i="11" s="1"/>
  <c r="M19" i="11"/>
  <c r="M15" i="11" s="1"/>
  <c r="G230" i="11"/>
  <c r="M169" i="11"/>
  <c r="M168" i="11" s="1"/>
  <c r="J62" i="1"/>
  <c r="J64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<sst xmlns="http://schemas.openxmlformats.org/spreadsheetml/2006/main" count="1016" uniqueCount="367">
  <si>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</si>
  <si>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</si>
  <si>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</si>
  <si>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</si>
  <si>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</si>
  <si>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</si>
  <si>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</si>
  <si>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</si>
  <si>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</si>
  <si>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</si>
  <si>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</si>
  <si>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</si>
  <si>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</si>
  <si>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</si>
  <si>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</si>
  <si>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</si>
  <si>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</si>
  <si>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</si>
  <si>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</si>
  <si>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</si>
  <si>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</si>
  <si>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</si>
  <si>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</si>
  <si>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</si>
  <si>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</si>
  <si>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</si>
  <si>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</si>
  <si>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</si>
  <si>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</si>
  <si>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</si>
  <si>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</si>
  <si>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</si>
  <si>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</si>
  <si>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</si>
  <si>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</si>
  <si>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</si>
  <si>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</si>
  <si>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</si>
  <si>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</si>
  <si>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</si>
  <si>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</si>
  <si>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103</t>
  </si>
  <si>
    <t>Modernizace sociálního zázemí</t>
  </si>
  <si>
    <t>SO-01</t>
  </si>
  <si>
    <t>Objekt:</t>
  </si>
  <si>
    <t>Rozpočet:</t>
  </si>
  <si>
    <t>Základní škola Rovečné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</si>
  <si>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</si>
  <si>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</si>
  <si>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</si>
  <si>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</si>
  <si>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</si>
  <si>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</si>
  <si>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</si>
  <si>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</si>
  <si>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</si>
  <si>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</si>
  <si>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</si>
  <si>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</si>
  <si>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</si>
  <si>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</si>
  <si>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</si>
  <si>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</si>
  <si>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</si>
  <si>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</si>
  <si>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</si>
  <si>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</si>
  <si>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</si>
  <si>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</si>
  <si>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</si>
  <si>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</si>
  <si>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</si>
  <si>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</si>
  <si>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</si>
  <si>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</si>
  <si>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</si>
  <si>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</si>
  <si>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</si>
  <si>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</si>
  <si>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</si>
  <si>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</si>
  <si>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</si>
  <si>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</si>
  <si>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</si>
  <si>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</si>
  <si>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</si>
  <si>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</si>
  <si>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</si>
  <si>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</si>
  <si>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</si>
  <si>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</si>
  <si>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</si>
  <si>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</si>
  <si>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</si>
  <si>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</si>
  <si>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</si>
  <si>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</si>
  <si>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</si>
  <si>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</si>
  <si>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</si>
  <si>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</si>
  <si>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</si>
  <si>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</si>
  <si>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</si>
  <si>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</si>
  <si>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</si>
  <si>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</si>
  <si>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347014111R00</t>
  </si>
  <si>
    <t>Předstěna SDK,tl.55mm,1x ocel.kce CD,1x RB 12,5mm, (předstěna vedení kanalizace)</t>
  </si>
  <si>
    <t>m2</t>
  </si>
  <si>
    <t>801-1</t>
  </si>
  <si>
    <t>RTS</t>
  </si>
  <si>
    <t>POL1_</t>
  </si>
  <si>
    <t>POP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</si>
  <si>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</si>
  <si>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</si>
  <si>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</si>
  <si>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WC chlapci : 5</t>
  </si>
  <si>
    <t>VV</t>
  </si>
  <si>
    <t>WC dívky : 10</t>
  </si>
  <si>
    <t>610991111R00</t>
  </si>
  <si>
    <t>Zakrývání výplní vnitřních otvorů</t>
  </si>
  <si>
    <t>WC chlapci : (1,6*2,5)*3</t>
  </si>
  <si>
    <t>WC dívky : (1,6*2,5)*2</t>
  </si>
  <si>
    <t>611403399RT2</t>
  </si>
  <si>
    <t>Hrubá výplň rýh maltou ve stropech a stěnách, s použitím suché maltové směsi</t>
  </si>
  <si>
    <t>801-4</t>
  </si>
  <si>
    <t>60,5*0,1</t>
  </si>
  <si>
    <t>110,0*0,03</t>
  </si>
  <si>
    <t>611473112R00</t>
  </si>
  <si>
    <t>Omítka vnitřní stropů ze suché směsi, štuková</t>
  </si>
  <si>
    <t>Umávárna - strop : 2,5*2,8*2</t>
  </si>
  <si>
    <t>WC - strop : 5*2,8*2</t>
  </si>
  <si>
    <t>612473182R00</t>
  </si>
  <si>
    <t>Omítka vnitřního zdiva ze suché směsi, štuková</t>
  </si>
  <si>
    <t>Umávárna : ((2,5+2,5+2,8+2,8)*2,4-(1,6*2,5))*2</t>
  </si>
  <si>
    <t>WC : ((2,8+3,6+3,6)*2,4-(1,6*2,5))*2</t>
  </si>
  <si>
    <t>WC kabiny : ((1,4+1,4+2,8)*1,8)*2</t>
  </si>
  <si>
    <t>965081713RT2</t>
  </si>
  <si>
    <t>Bourání dlaždic keramických tl. 1 cm, nad 1 m2, sbíječka, dlaždice keramické</t>
  </si>
  <si>
    <t>801-3</t>
  </si>
  <si>
    <t>Umývárna : (2,5*2,8)*2</t>
  </si>
  <si>
    <t>WC : (2,8*3,6)*2</t>
  </si>
  <si>
    <t>WC kabiny : (1,4*0,9*3)*2</t>
  </si>
  <si>
    <t>968091001R00</t>
  </si>
  <si>
    <t>Bourání parapetů teracových š. do 30 cm tl.3 cm</t>
  </si>
  <si>
    <t>m</t>
  </si>
  <si>
    <t>WC chlapci : 3*1,6</t>
  </si>
  <si>
    <t>WC dívky : 2*1,6</t>
  </si>
  <si>
    <t>969011121R00</t>
  </si>
  <si>
    <t>Vybourání vodovod., plynového vedení DN do 52 mm</t>
  </si>
  <si>
    <t>Voda WC kabiny : (3*2,5)*2</t>
  </si>
  <si>
    <t>pisoáry : (3*0,5)+3+5</t>
  </si>
  <si>
    <t>Umývárny : 0,75*2*2</t>
  </si>
  <si>
    <t>974031153R00</t>
  </si>
  <si>
    <t>Vysekání rýh ve zdi cihelné 10 x 10 cm</t>
  </si>
  <si>
    <t>Včetně pomocného lešení o výšce podlahy do 1900 mm a pro zatížení do 1,5 kPa  (150 kg/m2).</t>
  </si>
  <si>
    <t xml:space="preserve"> Umývárna - voda : (0,75*4)*2</t>
  </si>
  <si>
    <t>Umávárna - topení : ((4*2)+(2*2))*2</t>
  </si>
  <si>
    <t>WC - voda : (2+4+1,5)</t>
  </si>
  <si>
    <t>WC - topení : (2*2)*2</t>
  </si>
  <si>
    <t>WC kabiny - voda : (3*2,5)*2</t>
  </si>
  <si>
    <t>974082112R00</t>
  </si>
  <si>
    <t>Vysekání rýh pro vodiče omítka stěn MVC šířka 3 cm</t>
  </si>
  <si>
    <t>Umývárna : (3+5+6+5+5+6)*2</t>
  </si>
  <si>
    <t>WC : 25*2</t>
  </si>
  <si>
    <t>978021161R00</t>
  </si>
  <si>
    <t>Otlučení cementových omítek vnitřních stěn do 50 %, (vyrovnání podkladu pod obklady)</t>
  </si>
  <si>
    <t>Umývárna : ((2,5+2,8+2,5+2,8)*1,6)*2</t>
  </si>
  <si>
    <t>WC : ((3,6+2,8+3,6+2,8)*1,6)*2</t>
  </si>
  <si>
    <t>WC kabiny : ((1,4+1,4+0,9+0,2)*2,2*3)*2</t>
  </si>
  <si>
    <t>978059531R00</t>
  </si>
  <si>
    <t>Odsekání vnitřních obkladů stěn nad 2 m2</t>
  </si>
  <si>
    <t>998011002R00</t>
  </si>
  <si>
    <t>Přesun hmot pro budovy zděné výšky do 12 m</t>
  </si>
  <si>
    <t>t</t>
  </si>
  <si>
    <t>oddíl 3 : 0,01143</t>
  </si>
  <si>
    <t>oddíl 61 : 0,00004+0,02798+0,064+0,02546</t>
  </si>
  <si>
    <t>oddíl 96 : 0,00038+0,02+0,013+0,03773</t>
  </si>
  <si>
    <t>oddíl 97 : 0,00049+0,00049+0,001+0,025+0,018+0,068</t>
  </si>
  <si>
    <t>721211501R00</t>
  </si>
  <si>
    <t>Vpusť podlahová  D 75 mm</t>
  </si>
  <si>
    <t>kus</t>
  </si>
  <si>
    <t>800-721</t>
  </si>
  <si>
    <t>WC chlapci pisoáry : 1</t>
  </si>
  <si>
    <t>721210817R00</t>
  </si>
  <si>
    <t>Demontáž vpusti podlahové DN 70</t>
  </si>
  <si>
    <t>WC chlapci : 1</t>
  </si>
  <si>
    <t>721220801R00</t>
  </si>
  <si>
    <t>Demontáž zápachové uzávěrky DN 70</t>
  </si>
  <si>
    <t>umývárna : 2*2</t>
  </si>
  <si>
    <t>WC chlapci - pisoáry : 3</t>
  </si>
  <si>
    <t>998721102R00</t>
  </si>
  <si>
    <t>Přesun hmot pro vnitřní kanalizaci, výšky do 12 m</t>
  </si>
  <si>
    <t>0,00747+0,0031+0,01218</t>
  </si>
  <si>
    <t>722130801R00</t>
  </si>
  <si>
    <t>Demontáž potrubí ocelových závitových DN 25</t>
  </si>
  <si>
    <t>722172310R00</t>
  </si>
  <si>
    <t>Potrubí z PPR Instaplast, studená, D 16x2,2 mm</t>
  </si>
  <si>
    <t>Potrubí včetně tvarovek a zednických výpomocí.</t>
  </si>
  <si>
    <t>Včetně pomocného lešení o výšce podlahy do 1900 mm a pro zatížení do 1,5 kPa.</t>
  </si>
  <si>
    <t>722181211RT1</t>
  </si>
  <si>
    <t>Izolace návleková MIRELON PRO tl. stěny 6 mm, vnitřní průměr 6 mm</t>
  </si>
  <si>
    <t>V položce je kalkulována dodávka izolační trubice, spon a lepicí pásky.</t>
  </si>
  <si>
    <t xml:space="preserve"> Umývárna - voda : ((0,75*4)*2)/2</t>
  </si>
  <si>
    <t>722220111R00</t>
  </si>
  <si>
    <t>Nástěnka K 247, pro výtokový ventil G 1/2</t>
  </si>
  <si>
    <t>Včetněi vyvedení a upevnění výpustek.</t>
  </si>
  <si>
    <t>Umývárna : 2*2</t>
  </si>
  <si>
    <t>WC kabiny : 3*2</t>
  </si>
  <si>
    <t>998722102R00</t>
  </si>
  <si>
    <t>Přesun hmot pro vnitřní vodovod, výšky do 12 m</t>
  </si>
  <si>
    <t>0,00063</t>
  </si>
  <si>
    <t>0,00392+0,00213</t>
  </si>
  <si>
    <t>725110814R00</t>
  </si>
  <si>
    <t>Demontáž klozetů kombinovaných</t>
  </si>
  <si>
    <t>soubor</t>
  </si>
  <si>
    <t>WC chlapci : 3</t>
  </si>
  <si>
    <t>WC dívky : 3</t>
  </si>
  <si>
    <t>725013138RT1</t>
  </si>
  <si>
    <t xml:space="preserve">Klozet kombi OLYMP,nádrž s armat.odpad svislý,bílý, včetně sedátka v bílé barvě </t>
  </si>
  <si>
    <t>725122221R00</t>
  </si>
  <si>
    <t>Pisoár Domino s automatickým splachovačem, SLP 17</t>
  </si>
  <si>
    <t>725122813R00</t>
  </si>
  <si>
    <t>Demontáž pisoárů</t>
  </si>
  <si>
    <t>Wc chlapci : 3</t>
  </si>
  <si>
    <t>725210821R00</t>
  </si>
  <si>
    <t>Demontáž umyvadel bez výtokových armatur</t>
  </si>
  <si>
    <t>WC chlapci : 2</t>
  </si>
  <si>
    <t>WC dívky : 2</t>
  </si>
  <si>
    <t>725219201R00</t>
  </si>
  <si>
    <t>Montáž umyvadel na konzoly</t>
  </si>
  <si>
    <t>Včetně dodání zápachové uzávěrky.</t>
  </si>
  <si>
    <t>725823111RT0</t>
  </si>
  <si>
    <t>Baterie umyvadlová stoján. ruční, bez otvír.odpadu, základní</t>
  </si>
  <si>
    <t>725820802R00</t>
  </si>
  <si>
    <t>Demontáž baterie stojánkové do 1otvoru</t>
  </si>
  <si>
    <t>725860213R00</t>
  </si>
  <si>
    <t>Sifon umyvadlový HL132, D 32, 40 mm</t>
  </si>
  <si>
    <t>998725102R00</t>
  </si>
  <si>
    <t>Přesun hmot pro zařizovací předměty, výšky do 12 m</t>
  </si>
  <si>
    <t>0,0002+0,0002+0,00084+0,001+0,005+0,016+0,03222+0,016+0,00086+0,01946+0,0172+0,0342</t>
  </si>
  <si>
    <t>55149005R</t>
  </si>
  <si>
    <t>Držák toaletního papíru nerez SLZN 09</t>
  </si>
  <si>
    <t>SPCM</t>
  </si>
  <si>
    <t>POL3_</t>
  </si>
  <si>
    <t>615290318R</t>
  </si>
  <si>
    <t>Zrcadlo na bílé desce OLYMP 48x76x2 cm</t>
  </si>
  <si>
    <t>642153271R</t>
  </si>
  <si>
    <t>Umyvadlo OLYMP bílé polozá 55x42cm 1 otv. pro bat.</t>
  </si>
  <si>
    <t>733120815R00</t>
  </si>
  <si>
    <t>Demontáž potrubí z hladkých trubek D 38</t>
  </si>
  <si>
    <t>800-731</t>
  </si>
  <si>
    <t>733171103R00</t>
  </si>
  <si>
    <t>Potrubí polyetylénové Giacomini PE - X, 18 x 2 mm</t>
  </si>
  <si>
    <t>Potrubí včetně tvarovek. Bez zednických výpomocí.</t>
  </si>
  <si>
    <t>735156266R00</t>
  </si>
  <si>
    <t>Otopná tělesa panelová Radik Klasik 11   600/1000</t>
  </si>
  <si>
    <t>735151811R00</t>
  </si>
  <si>
    <t>Demontáž otopných těles</t>
  </si>
  <si>
    <t>735494811R00</t>
  </si>
  <si>
    <t>Vypuštění vody z otopných těles</t>
  </si>
  <si>
    <t>1,5*0,75*4</t>
  </si>
  <si>
    <t>998735102R00</t>
  </si>
  <si>
    <t>Přesun hmot pro otopná tělesa, výšky do 12 m</t>
  </si>
  <si>
    <t>0,00004+0,00005+0,00046+0,0216+0,00254+0,01235</t>
  </si>
  <si>
    <t>766694122R00</t>
  </si>
  <si>
    <t>Montáž parapetních desek š.nad 30 cm,dl.do 160 cm</t>
  </si>
  <si>
    <t>800-766</t>
  </si>
  <si>
    <t>998766102R00</t>
  </si>
  <si>
    <t>Přesun hmot pro truhlářské konstr., výšky do 12 m</t>
  </si>
  <si>
    <t>0,00002+0,0078+0,016+0,02</t>
  </si>
  <si>
    <t>60775367R</t>
  </si>
  <si>
    <t>Parapet interiér PVC XFOL Argona š.600mm dl.6m bíl</t>
  </si>
  <si>
    <t>61161801R</t>
  </si>
  <si>
    <t>Dveře vnitřní hladké plné ELEGANT 1kř. 60x197</t>
  </si>
  <si>
    <t>WC : 1*2</t>
  </si>
  <si>
    <t>61161803R</t>
  </si>
  <si>
    <t>Dveře vnitřní hladké plné ELEGANT 1kř. 80x197</t>
  </si>
  <si>
    <t>vstup : 2</t>
  </si>
  <si>
    <t>771101115R00</t>
  </si>
  <si>
    <t>Vyrovnání podkladů samonivel. hmotou tl. do 10 mm</t>
  </si>
  <si>
    <t>800-771</t>
  </si>
  <si>
    <t>771101121R00</t>
  </si>
  <si>
    <t>Provedení penetrace podkladu</t>
  </si>
  <si>
    <t>771575109RT2</t>
  </si>
  <si>
    <t>Montáž podlah keram.,hladké, tmel, 30x30 cm, Monoflex (lepidlo), ASO-Flexfuge (spár. hmota)</t>
  </si>
  <si>
    <t>771578011RT3</t>
  </si>
  <si>
    <t>Spára podlaha - stěna, silikonem, Mapesil AC (fa Mapei)</t>
  </si>
  <si>
    <t>vč. dodávky a montáže silikonu.</t>
  </si>
  <si>
    <t>Umávárna : (2,5+2,5+2,8+2,8-0,8-0,7)*2</t>
  </si>
  <si>
    <t>WC : (3,6+3,6+2,8+2,8-0,7-0,6-0,6-0,6)*2</t>
  </si>
  <si>
    <t>WC kabiny : ((1,4+0,9+1,4+0,9-0,6)*3)*2</t>
  </si>
  <si>
    <t>771579790R00</t>
  </si>
  <si>
    <t>Příplatek za diagonální kladení</t>
  </si>
  <si>
    <t>Umývárna : (2,5*2,8)*2*1,1</t>
  </si>
  <si>
    <t>WC : (2,8*3,6)*2*1,1</t>
  </si>
  <si>
    <t>WC kabiny : (1,4*0,9*3)*2*1,1</t>
  </si>
  <si>
    <t>998771102R00</t>
  </si>
  <si>
    <t>Přesun hmot pro podlahy z dlaždic, výšky do 12 m</t>
  </si>
  <si>
    <t>0,001+0,00004+0,001+0,00243+0,018</t>
  </si>
  <si>
    <t>23521594.AR</t>
  </si>
  <si>
    <t>Ultraplan stěrka podlahová samonivelační Mapei</t>
  </si>
  <si>
    <t>kg</t>
  </si>
  <si>
    <t>spotřeba 15kg/m2 při tl. 10 mm : 42*15</t>
  </si>
  <si>
    <t>24551401R</t>
  </si>
  <si>
    <t>Ceresit CT 17 základ pro penetraci á 5 l</t>
  </si>
  <si>
    <t>l</t>
  </si>
  <si>
    <t>spotřeba 0,2 l/m2 : 42*0,2</t>
  </si>
  <si>
    <t>597623142R</t>
  </si>
  <si>
    <t xml:space="preserve">Dlaždice 29,7x29,7 Color </t>
  </si>
  <si>
    <t>781101111R00</t>
  </si>
  <si>
    <t>Vyrovnání podkladu maltou ze SMS tl. do 7 mm, (pod obklady)</t>
  </si>
  <si>
    <t>781101121R00</t>
  </si>
  <si>
    <t>Provedení penetrace podkladu - práce</t>
  </si>
  <si>
    <t>781111121R00</t>
  </si>
  <si>
    <t>Montáž lišt rohových, vanových a dilatačních</t>
  </si>
  <si>
    <t>781230121R00</t>
  </si>
  <si>
    <t>Obkládání stěn vnitř.keram. do tmele do 300x300 mm</t>
  </si>
  <si>
    <t>Umývárna : ((2,5+2,8+2,5+2,8)*1,6)*2*1,1</t>
  </si>
  <si>
    <t>WC : ((3,6+2,8+3,6+2,8)*2,2)*2*1,1</t>
  </si>
  <si>
    <t>WC kabiny : ((1,4+1,4+0,9+0,2)*2,2*3)*2*1,1</t>
  </si>
  <si>
    <t>231536500R</t>
  </si>
  <si>
    <t>Hmota spárovací Ceresit CE40 Aquastatic bílá 2kg</t>
  </si>
  <si>
    <t>spotřeba 0,7kg/m2 : (155*0,7)/2</t>
  </si>
  <si>
    <t>spotřeba 0,2l/m2 : 128*0,2</t>
  </si>
  <si>
    <t>58554410R</t>
  </si>
  <si>
    <t>Ceresit CM 16 flexibilní lepicí malta, "FLEX"</t>
  </si>
  <si>
    <t>Spotřeba 3,1kg/m2 : 155*3,1</t>
  </si>
  <si>
    <t>58591539.AR</t>
  </si>
  <si>
    <t>Cemix Jádrová omítka ruční, balení 40 kg</t>
  </si>
  <si>
    <t>T</t>
  </si>
  <si>
    <t>spotřeba 30kg/m2 : ((128*30)/1000)*0,5</t>
  </si>
  <si>
    <t>597623231R</t>
  </si>
  <si>
    <t>Hrana průběžná vnější 2,4x9,7 bílá mat, ukončovací lišta</t>
  </si>
  <si>
    <t>59781346R</t>
  </si>
  <si>
    <t>Obkládačka Color One  14,8x14,8 bílá lesk</t>
  </si>
  <si>
    <t>783103821R00</t>
  </si>
  <si>
    <t>Odstranění nátěrů z ocel. konstrukcí "C" opálením</t>
  </si>
  <si>
    <t>800-783</t>
  </si>
  <si>
    <t>Zárubně dveří : (2+2+0,7)*0,25*10</t>
  </si>
  <si>
    <t>783122111RT4</t>
  </si>
  <si>
    <t>Nátěr syntetický OK "A" dvojnásobný, lesklý email 2 x</t>
  </si>
  <si>
    <t>784402802R00</t>
  </si>
  <si>
    <t>Odstranění malby oškrábáním v místnosti H do 5 m</t>
  </si>
  <si>
    <t>800-784</t>
  </si>
  <si>
    <t>784195112R00</t>
  </si>
  <si>
    <t>Malba tekutá Primalex Standard, bílá, 2 x</t>
  </si>
  <si>
    <t>210200042RT1</t>
  </si>
  <si>
    <t>Svítidlo žárovkové 2131805, 60 W, nástěnné, včetně svítidla  2131805+žár. 60 W</t>
  </si>
  <si>
    <t>210201039RT1</t>
  </si>
  <si>
    <t>Svítidlo zářivkové 2315843 2x40 W strop.stav., včetně svítidla 2315843 +2x36W +startér</t>
  </si>
  <si>
    <t>Umývárna : 1*2</t>
  </si>
  <si>
    <t>WC : 2*2</t>
  </si>
  <si>
    <t>210800021RT4</t>
  </si>
  <si>
    <t>Vodič CYKYLo 2x1,5 mm2 pod omítkou, včetně dodávky vodiče CYKYLo 2x1,5</t>
  </si>
  <si>
    <t>34109511R</t>
  </si>
  <si>
    <t>Kabel silový s Cu jádrem 750 V CYKYLo 2x1,5 mm2</t>
  </si>
  <si>
    <t>34535400R</t>
  </si>
  <si>
    <t>Strojek spínače 1pólového Tango 3558-A01340 řaz.1</t>
  </si>
  <si>
    <t>34536490R</t>
  </si>
  <si>
    <t>Kryt spínače Tango 3558A-A651</t>
  </si>
  <si>
    <t>34551612R</t>
  </si>
  <si>
    <t>Zásuvka Tango 5518A-A2359</t>
  </si>
  <si>
    <t>Včetně: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</si>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</sst>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29" xfId="0" applyNumberFormat="1" applyBorder="1" applyAlignment="1"/>
    <xf numFmtId="3" fontId="0" fillId="2" borderId="30" xfId="0" applyNumberFormat="1" applyFill="1" applyBorder="1" applyAlignment="1"/>
    <xf numFmtId="3" fontId="7" fillId="3" borderId="31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0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29" xfId="0" applyNumberFormat="1" applyBorder="1" applyAlignment="1">
      <alignment wrapText="1" shrinkToFit="1"/>
    </xf>
    <xf numFmtId="3" fontId="0" fillId="0" borderId="29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2" borderId="30" xfId="0" applyNumberFormat="1" applyFill="1" applyBorder="1" applyAlignment="1">
      <alignment wrapText="1" shrinkToFit="1"/>
    </xf>
    <xf numFmtId="3" fontId="0" fillId="2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3" borderId="28" xfId="0" applyFont="1" applyFill="1" applyBorder="1" applyAlignment="1">
      <alignment horizontal="center" vertical="center" wrapText="1"/>
    </xf>
    <xf numFmtId="4" fontId="7" fillId="0" borderId="29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29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2" borderId="30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2" borderId="30" xfId="0" applyNumberFormat="1" applyFont="1" applyFill="1" applyBorder="1" applyAlignment="1">
      <alignment horizontal="center"/>
    </xf>
    <xf numFmtId="4" fontId="7" fillId="2" borderId="30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3" borderId="31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0" fillId="2" borderId="21" xfId="0" applyFill="1" applyBorder="1" applyAlignment="1">
      <alignment horizontal="center" vertical="top"/>
    </xf>
    <xf numFmtId="0" fontId="0" fillId="2" borderId="15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0" fontId="18" fillId="0" borderId="29" xfId="0" applyNumberFormat="1" applyFont="1" applyBorder="1" applyAlignment="1">
      <alignment horizontal="center" vertical="top" wrapText="1" shrinkToFit="1"/>
    </xf>
    <xf numFmtId="0" fontId="0" fillId="2" borderId="30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29" xfId="0" applyNumberFormat="1" applyFont="1" applyBorder="1" applyAlignment="1">
      <alignment vertical="top" shrinkToFit="1"/>
    </xf>
    <xf numFmtId="164" fontId="18" fillId="0" borderId="29" xfId="0" applyNumberFormat="1" applyFont="1" applyBorder="1" applyAlignment="1">
      <alignment vertical="top" wrapText="1" shrinkToFit="1"/>
    </xf>
    <xf numFmtId="164" fontId="0" fillId="2" borderId="30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0" borderId="29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0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8" fillId="0" borderId="30" xfId="0" applyNumberFormat="1" applyFont="1" applyBorder="1" applyAlignment="1">
      <alignment horizontal="center" vertical="top" wrapText="1" shrinkToFit="1"/>
    </xf>
    <xf numFmtId="164" fontId="18" fillId="0" borderId="30" xfId="0" applyNumberFormat="1" applyFont="1" applyBorder="1" applyAlignment="1">
      <alignment vertical="top" wrapText="1" shrinkToFit="1"/>
    </xf>
    <xf numFmtId="4" fontId="16" fillId="0" borderId="30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29" xfId="0" applyNumberFormat="1" applyFont="1" applyBorder="1" applyAlignment="1">
      <alignment horizontal="left" vertical="top" wrapText="1"/>
    </xf>
    <xf numFmtId="0" fontId="18" fillId="0" borderId="29" xfId="0" quotePrefix="1" applyNumberFormat="1" applyFont="1" applyBorder="1" applyAlignment="1">
      <alignment horizontal="left" vertical="top" wrapText="1"/>
    </xf>
    <xf numFmtId="0" fontId="0" fillId="2" borderId="30" xfId="0" applyNumberFormat="1" applyFill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0" fontId="0" fillId="0" borderId="18" xfId="0" applyBorder="1" applyAlignment="1">
      <alignment horizontal="center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31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27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view="pageBreakPreview" topLeftCell="B1" zoomScaleNormal="100" zoomScaleSheetLayoutView="100" workbookViewId="0">
      <selection activeCell="G24" sqref="G24:I2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39</v>
      </c>
      <c r="B1" s="203" t="s">
        <v>4</v>
      </c>
      <c r="C1" s="204"/>
      <c r="D1" s="204"/>
      <c r="E1" s="204"/>
      <c r="F1" s="204"/>
      <c r="G1" s="204"/>
      <c r="H1" s="204"/>
      <c r="I1" s="204"/>
      <c r="J1" s="205"/>
    </row>
    <row r="2" spans="1:15" ht="23.25" customHeight="1" x14ac:dyDescent="0.2">
      <c r="A2" s="4"/>
      <c r="B2" s="81" t="s">
        <v>24</v>
      </c>
      <c r="C2" s="82"/>
      <c r="D2" s="83" t="s">
        <v>41</v>
      </c>
      <c r="E2" s="83" t="s">
        <v>46</v>
      </c>
      <c r="F2" s="84"/>
      <c r="G2" s="85"/>
      <c r="H2" s="84"/>
      <c r="I2" s="85"/>
      <c r="J2" s="86"/>
      <c r="O2" s="2"/>
    </row>
    <row r="3" spans="1:15" ht="23.25" customHeight="1" x14ac:dyDescent="0.2">
      <c r="A3" s="4"/>
      <c r="B3" s="87" t="s">
        <v>44</v>
      </c>
      <c r="C3" s="82"/>
      <c r="D3" s="88" t="s">
        <v>43</v>
      </c>
      <c r="E3" s="88" t="s">
        <v>42</v>
      </c>
      <c r="F3" s="89"/>
      <c r="G3" s="89"/>
      <c r="H3" s="82"/>
      <c r="I3" s="90"/>
      <c r="J3" s="91"/>
    </row>
    <row r="4" spans="1:15" ht="23.25" customHeight="1" x14ac:dyDescent="0.2">
      <c r="A4" s="4"/>
      <c r="B4" s="92" t="s">
        <v>45</v>
      </c>
      <c r="C4" s="93"/>
      <c r="D4" s="94" t="s">
        <v>41</v>
      </c>
      <c r="E4" s="94" t="s">
        <v>42</v>
      </c>
      <c r="F4" s="95"/>
      <c r="G4" s="96"/>
      <c r="H4" s="95"/>
      <c r="I4" s="96"/>
      <c r="J4" s="97"/>
    </row>
    <row r="5" spans="1:15" ht="24" customHeight="1" x14ac:dyDescent="0.2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21"/>
      <c r="E11" s="221"/>
      <c r="F11" s="221"/>
      <c r="G11" s="221"/>
      <c r="H11" s="28" t="s">
        <v>36</v>
      </c>
      <c r="I11" s="33"/>
      <c r="J11" s="11"/>
    </row>
    <row r="12" spans="1:15" ht="15.75" customHeight="1" x14ac:dyDescent="0.2">
      <c r="A12" s="4"/>
      <c r="B12" s="42"/>
      <c r="C12" s="26"/>
      <c r="D12" s="224"/>
      <c r="E12" s="224"/>
      <c r="F12" s="224"/>
      <c r="G12" s="224"/>
      <c r="H12" s="28" t="s">
        <v>37</v>
      </c>
      <c r="I12" s="33"/>
      <c r="J12" s="11"/>
    </row>
    <row r="13" spans="1:15" ht="15.75" customHeight="1" x14ac:dyDescent="0.2">
      <c r="A13" s="4"/>
      <c r="B13" s="43"/>
      <c r="C13" s="27"/>
      <c r="D13" s="225"/>
      <c r="E13" s="225"/>
      <c r="F13" s="225"/>
      <c r="G13" s="225"/>
      <c r="H13" s="29"/>
      <c r="I13" s="35"/>
      <c r="J13" s="52"/>
    </row>
    <row r="14" spans="1:15" ht="24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20"/>
      <c r="F15" s="220"/>
      <c r="G15" s="222"/>
      <c r="H15" s="222"/>
      <c r="I15" s="222" t="s">
        <v>31</v>
      </c>
      <c r="J15" s="223"/>
    </row>
    <row r="16" spans="1:15" ht="23.25" customHeight="1" x14ac:dyDescent="0.2">
      <c r="A16" s="157" t="s">
        <v>26</v>
      </c>
      <c r="B16" s="158" t="s">
        <v>26</v>
      </c>
      <c r="C16" s="59"/>
      <c r="D16" s="60"/>
      <c r="E16" s="212"/>
      <c r="F16" s="217"/>
      <c r="G16" s="212"/>
      <c r="H16" s="217"/>
      <c r="I16" s="212"/>
      <c r="J16" s="213"/>
    </row>
    <row r="17" spans="1:10" ht="23.25" customHeight="1" x14ac:dyDescent="0.2">
      <c r="A17" s="157" t="s">
        <v>27</v>
      </c>
      <c r="B17" s="158" t="s">
        <v>27</v>
      </c>
      <c r="C17" s="59"/>
      <c r="D17" s="60"/>
      <c r="E17" s="212"/>
      <c r="F17" s="217"/>
      <c r="G17" s="212"/>
      <c r="H17" s="217"/>
      <c r="I17" s="212"/>
      <c r="J17" s="213"/>
    </row>
    <row r="18" spans="1:10" ht="23.25" customHeight="1" x14ac:dyDescent="0.2">
      <c r="A18" s="157" t="s">
        <v>28</v>
      </c>
      <c r="B18" s="158" t="s">
        <v>28</v>
      </c>
      <c r="C18" s="59"/>
      <c r="D18" s="60"/>
      <c r="E18" s="212"/>
      <c r="F18" s="217"/>
      <c r="G18" s="212"/>
      <c r="H18" s="217"/>
      <c r="I18" s="212"/>
      <c r="J18" s="213"/>
    </row>
    <row r="19" spans="1:10" ht="23.25" customHeight="1" x14ac:dyDescent="0.2">
      <c r="A19" s="157" t="s">
        <v>82</v>
      </c>
      <c r="B19" s="158" t="s">
        <v>29</v>
      </c>
      <c r="C19" s="59"/>
      <c r="D19" s="60"/>
      <c r="E19" s="212"/>
      <c r="F19" s="217"/>
      <c r="G19" s="212"/>
      <c r="H19" s="217"/>
      <c r="I19" s="212"/>
      <c r="J19" s="213"/>
    </row>
    <row r="20" spans="1:10" ht="23.25" customHeight="1" x14ac:dyDescent="0.2">
      <c r="A20" s="157" t="s">
        <v>83</v>
      </c>
      <c r="B20" s="158" t="s">
        <v>30</v>
      </c>
      <c r="C20" s="59"/>
      <c r="D20" s="60"/>
      <c r="E20" s="212"/>
      <c r="F20" s="217"/>
      <c r="G20" s="212"/>
      <c r="H20" s="217"/>
      <c r="I20" s="212"/>
      <c r="J20" s="213"/>
    </row>
    <row r="21" spans="1:10" ht="23.25" customHeight="1" x14ac:dyDescent="0.2">
      <c r="A21" s="4"/>
      <c r="B21" s="75" t="s">
        <v>31</v>
      </c>
      <c r="C21" s="76"/>
      <c r="D21" s="77"/>
      <c r="E21" s="214"/>
      <c r="F21" s="215"/>
      <c r="G21" s="214"/>
      <c r="H21" s="215"/>
      <c r="I21" s="214"/>
      <c r="J21" s="238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10"/>
      <c r="H23" s="211"/>
      <c r="I23" s="211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18"/>
      <c r="H24" s="219"/>
      <c r="I24" s="219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10"/>
      <c r="H25" s="211"/>
      <c r="I25" s="211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06"/>
      <c r="H26" s="207"/>
      <c r="I26" s="207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08"/>
      <c r="H27" s="208"/>
      <c r="I27" s="208"/>
      <c r="J27" s="64" t="str">
        <f t="shared" si="0"/>
        <v>CZK</v>
      </c>
    </row>
    <row r="28" spans="1:10" ht="27.75" hidden="1" customHeight="1" thickBot="1" x14ac:dyDescent="0.25">
      <c r="A28" s="4"/>
      <c r="B28" s="126" t="s">
        <v>25</v>
      </c>
      <c r="C28" s="127"/>
      <c r="D28" s="127"/>
      <c r="E28" s="128"/>
      <c r="F28" s="129"/>
      <c r="G28" s="209">
        <v>435795.13</v>
      </c>
      <c r="H28" s="216"/>
      <c r="I28" s="216"/>
      <c r="J28" s="130" t="str">
        <f t="shared" si="0"/>
        <v>CZK</v>
      </c>
    </row>
    <row r="29" spans="1:10" ht="27.75" customHeight="1" thickBot="1" x14ac:dyDescent="0.25">
      <c r="A29" s="4"/>
      <c r="B29" s="126" t="s">
        <v>38</v>
      </c>
      <c r="C29" s="131"/>
      <c r="D29" s="131"/>
      <c r="E29" s="131"/>
      <c r="F29" s="131"/>
      <c r="G29" s="209"/>
      <c r="H29" s="209"/>
      <c r="I29" s="209"/>
      <c r="J29" s="132" t="s">
        <v>49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42451</v>
      </c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37" t="s">
        <v>2</v>
      </c>
      <c r="E35" s="237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17</v>
      </c>
      <c r="C37" s="3"/>
      <c r="D37" s="3"/>
      <c r="E37" s="3"/>
      <c r="F37" s="114"/>
      <c r="G37" s="114"/>
      <c r="H37" s="114"/>
      <c r="I37" s="114"/>
      <c r="J37" s="3"/>
    </row>
    <row r="38" spans="1:10" ht="25.5" hidden="1" customHeight="1" x14ac:dyDescent="0.2">
      <c r="A38" s="102" t="s">
        <v>40</v>
      </c>
      <c r="B38" s="106" t="s">
        <v>18</v>
      </c>
      <c r="C38" s="107" t="s">
        <v>6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19</v>
      </c>
      <c r="I38" s="116" t="s">
        <v>1</v>
      </c>
      <c r="J38" s="109" t="s">
        <v>0</v>
      </c>
    </row>
    <row r="39" spans="1:10" ht="25.5" hidden="1" customHeight="1" x14ac:dyDescent="0.2">
      <c r="A39" s="102">
        <v>1</v>
      </c>
      <c r="B39" s="110" t="s">
        <v>47</v>
      </c>
      <c r="C39" s="228"/>
      <c r="D39" s="229"/>
      <c r="E39" s="229"/>
      <c r="F39" s="117">
        <v>0</v>
      </c>
      <c r="G39" s="118">
        <v>435795.13</v>
      </c>
      <c r="H39" s="119">
        <v>91516.98</v>
      </c>
      <c r="I39" s="119">
        <v>527312.11</v>
      </c>
      <c r="J39" s="111">
        <f>IF(CenaCelkemVypocet=0,"",I39/CenaCelkemVypocet*100)</f>
        <v>100</v>
      </c>
    </row>
    <row r="40" spans="1:10" ht="25.5" hidden="1" customHeight="1" x14ac:dyDescent="0.2">
      <c r="A40" s="102">
        <v>2</v>
      </c>
      <c r="B40" s="103" t="s">
        <v>43</v>
      </c>
      <c r="C40" s="230" t="s">
        <v>42</v>
      </c>
      <c r="D40" s="231"/>
      <c r="E40" s="231"/>
      <c r="F40" s="120">
        <v>0</v>
      </c>
      <c r="G40" s="121">
        <v>435795.13</v>
      </c>
      <c r="H40" s="121">
        <v>91516.98</v>
      </c>
      <c r="I40" s="121">
        <v>527312.11</v>
      </c>
      <c r="J40" s="104">
        <f>IF(CenaCelkemVypocet=0,"",I40/CenaCelkemVypocet*100)</f>
        <v>100</v>
      </c>
    </row>
    <row r="41" spans="1:10" ht="25.5" hidden="1" customHeight="1" x14ac:dyDescent="0.2">
      <c r="A41" s="102">
        <v>3</v>
      </c>
      <c r="B41" s="112" t="s">
        <v>41</v>
      </c>
      <c r="C41" s="232" t="s">
        <v>42</v>
      </c>
      <c r="D41" s="233"/>
      <c r="E41" s="233"/>
      <c r="F41" s="122">
        <v>0</v>
      </c>
      <c r="G41" s="123">
        <v>435795.13</v>
      </c>
      <c r="H41" s="123">
        <v>91516.98</v>
      </c>
      <c r="I41" s="123">
        <v>527312.11</v>
      </c>
      <c r="J41" s="113">
        <f>IF(CenaCelkemVypocet=0,"",I41/CenaCelkemVypocet*100)</f>
        <v>100</v>
      </c>
    </row>
    <row r="42" spans="1:10" ht="25.5" hidden="1" customHeight="1" x14ac:dyDescent="0.2">
      <c r="A42" s="102"/>
      <c r="B42" s="234" t="s">
        <v>48</v>
      </c>
      <c r="C42" s="235"/>
      <c r="D42" s="235"/>
      <c r="E42" s="236"/>
      <c r="F42" s="124">
        <f>SUMIF(A39:A41,"=1",F39:F41)</f>
        <v>0</v>
      </c>
      <c r="G42" s="125">
        <f>SUMIF(A39:A41,"=1",G39:G41)</f>
        <v>435795.13</v>
      </c>
      <c r="H42" s="125">
        <f>SUMIF(A39:A41,"=1",H39:H41)</f>
        <v>91516.98</v>
      </c>
      <c r="I42" s="125">
        <f>SUMIF(A39:A41,"=1",I39:I41)</f>
        <v>527312.11</v>
      </c>
      <c r="J42" s="105">
        <f>SUMIF(A39:A41,"=1",J39:J41)</f>
        <v>100</v>
      </c>
    </row>
    <row r="46" spans="1:10" ht="15.75" x14ac:dyDescent="0.25">
      <c r="B46" s="133" t="s">
        <v>50</v>
      </c>
    </row>
    <row r="48" spans="1:10" ht="25.5" customHeight="1" x14ac:dyDescent="0.2">
      <c r="A48" s="134"/>
      <c r="B48" s="138" t="s">
        <v>18</v>
      </c>
      <c r="C48" s="138" t="s">
        <v>6</v>
      </c>
      <c r="D48" s="139"/>
      <c r="E48" s="139"/>
      <c r="F48" s="142" t="s">
        <v>51</v>
      </c>
      <c r="G48" s="142"/>
      <c r="H48" s="142"/>
      <c r="I48" s="142" t="s">
        <v>31</v>
      </c>
      <c r="J48" s="142" t="s">
        <v>0</v>
      </c>
    </row>
    <row r="49" spans="1:10" ht="25.5" customHeight="1" x14ac:dyDescent="0.2">
      <c r="A49" s="135"/>
      <c r="B49" s="144" t="s">
        <v>52</v>
      </c>
      <c r="C49" s="239" t="s">
        <v>53</v>
      </c>
      <c r="D49" s="240"/>
      <c r="E49" s="240"/>
      <c r="F49" s="152" t="s">
        <v>26</v>
      </c>
      <c r="G49" s="145"/>
      <c r="H49" s="145"/>
      <c r="I49" s="145"/>
      <c r="J49" s="148" t="str">
        <f>IF(I64=0,"",I49/I64*100)</f>
        <v/>
      </c>
    </row>
    <row r="50" spans="1:10" ht="25.5" customHeight="1" x14ac:dyDescent="0.2">
      <c r="A50" s="135"/>
      <c r="B50" s="137" t="s">
        <v>54</v>
      </c>
      <c r="C50" s="226" t="s">
        <v>55</v>
      </c>
      <c r="D50" s="227"/>
      <c r="E50" s="227"/>
      <c r="F50" s="153" t="s">
        <v>26</v>
      </c>
      <c r="G50" s="143"/>
      <c r="H50" s="143"/>
      <c r="I50" s="143"/>
      <c r="J50" s="149" t="str">
        <f>IF(I64=0,"",I50/I64*100)</f>
        <v/>
      </c>
    </row>
    <row r="51" spans="1:10" ht="25.5" customHeight="1" x14ac:dyDescent="0.2">
      <c r="A51" s="135"/>
      <c r="B51" s="137" t="s">
        <v>56</v>
      </c>
      <c r="C51" s="226" t="s">
        <v>57</v>
      </c>
      <c r="D51" s="227"/>
      <c r="E51" s="227"/>
      <c r="F51" s="153" t="s">
        <v>26</v>
      </c>
      <c r="G51" s="143"/>
      <c r="H51" s="143"/>
      <c r="I51" s="143"/>
      <c r="J51" s="149" t="str">
        <f>IF(I64=0,"",I51/I64*100)</f>
        <v/>
      </c>
    </row>
    <row r="52" spans="1:10" ht="25.5" customHeight="1" x14ac:dyDescent="0.2">
      <c r="A52" s="135"/>
      <c r="B52" s="137" t="s">
        <v>58</v>
      </c>
      <c r="C52" s="226" t="s">
        <v>59</v>
      </c>
      <c r="D52" s="227"/>
      <c r="E52" s="227"/>
      <c r="F52" s="153" t="s">
        <v>26</v>
      </c>
      <c r="G52" s="143"/>
      <c r="H52" s="143"/>
      <c r="I52" s="143"/>
      <c r="J52" s="149" t="str">
        <f>IF(I64=0,"",I52/I64*100)</f>
        <v/>
      </c>
    </row>
    <row r="53" spans="1:10" ht="25.5" customHeight="1" x14ac:dyDescent="0.2">
      <c r="A53" s="135"/>
      <c r="B53" s="137" t="s">
        <v>60</v>
      </c>
      <c r="C53" s="226" t="s">
        <v>61</v>
      </c>
      <c r="D53" s="227"/>
      <c r="E53" s="227"/>
      <c r="F53" s="153" t="s">
        <v>26</v>
      </c>
      <c r="G53" s="143"/>
      <c r="H53" s="143"/>
      <c r="I53" s="143"/>
      <c r="J53" s="149" t="str">
        <f>IF(I64=0,"",I53/I64*100)</f>
        <v/>
      </c>
    </row>
    <row r="54" spans="1:10" ht="25.5" customHeight="1" x14ac:dyDescent="0.2">
      <c r="A54" s="135"/>
      <c r="B54" s="137" t="s">
        <v>62</v>
      </c>
      <c r="C54" s="226" t="s">
        <v>63</v>
      </c>
      <c r="D54" s="227"/>
      <c r="E54" s="227"/>
      <c r="F54" s="153" t="s">
        <v>27</v>
      </c>
      <c r="G54" s="143"/>
      <c r="H54" s="143"/>
      <c r="I54" s="143"/>
      <c r="J54" s="149" t="str">
        <f>IF(I64=0,"",I54/I64*100)</f>
        <v/>
      </c>
    </row>
    <row r="55" spans="1:10" ht="25.5" customHeight="1" x14ac:dyDescent="0.2">
      <c r="A55" s="135"/>
      <c r="B55" s="137" t="s">
        <v>64</v>
      </c>
      <c r="C55" s="226" t="s">
        <v>65</v>
      </c>
      <c r="D55" s="227"/>
      <c r="E55" s="227"/>
      <c r="F55" s="153" t="s">
        <v>27</v>
      </c>
      <c r="G55" s="143"/>
      <c r="H55" s="143"/>
      <c r="I55" s="143"/>
      <c r="J55" s="149" t="str">
        <f>IF(I64=0,"",I55/I64*100)</f>
        <v/>
      </c>
    </row>
    <row r="56" spans="1:10" ht="25.5" customHeight="1" x14ac:dyDescent="0.2">
      <c r="A56" s="135"/>
      <c r="B56" s="137" t="s">
        <v>66</v>
      </c>
      <c r="C56" s="226" t="s">
        <v>67</v>
      </c>
      <c r="D56" s="227"/>
      <c r="E56" s="227"/>
      <c r="F56" s="153" t="s">
        <v>27</v>
      </c>
      <c r="G56" s="143"/>
      <c r="H56" s="143"/>
      <c r="I56" s="143"/>
      <c r="J56" s="149" t="str">
        <f>IF(I64=0,"",I56/I64*100)</f>
        <v/>
      </c>
    </row>
    <row r="57" spans="1:10" ht="25.5" customHeight="1" x14ac:dyDescent="0.2">
      <c r="A57" s="135"/>
      <c r="B57" s="137" t="s">
        <v>68</v>
      </c>
      <c r="C57" s="226" t="s">
        <v>69</v>
      </c>
      <c r="D57" s="227"/>
      <c r="E57" s="227"/>
      <c r="F57" s="153" t="s">
        <v>27</v>
      </c>
      <c r="G57" s="143"/>
      <c r="H57" s="143"/>
      <c r="I57" s="143"/>
      <c r="J57" s="149" t="str">
        <f>IF(I64=0,"",I57/I64*100)</f>
        <v/>
      </c>
    </row>
    <row r="58" spans="1:10" ht="25.5" customHeight="1" x14ac:dyDescent="0.2">
      <c r="A58" s="135"/>
      <c r="B58" s="137" t="s">
        <v>70</v>
      </c>
      <c r="C58" s="226" t="s">
        <v>71</v>
      </c>
      <c r="D58" s="227"/>
      <c r="E58" s="227"/>
      <c r="F58" s="153" t="s">
        <v>27</v>
      </c>
      <c r="G58" s="143"/>
      <c r="H58" s="143"/>
      <c r="I58" s="143"/>
      <c r="J58" s="149" t="str">
        <f>IF(I64=0,"",I58/I64*100)</f>
        <v/>
      </c>
    </row>
    <row r="59" spans="1:10" ht="25.5" customHeight="1" x14ac:dyDescent="0.2">
      <c r="A59" s="135"/>
      <c r="B59" s="137" t="s">
        <v>72</v>
      </c>
      <c r="C59" s="226" t="s">
        <v>73</v>
      </c>
      <c r="D59" s="227"/>
      <c r="E59" s="227"/>
      <c r="F59" s="153" t="s">
        <v>27</v>
      </c>
      <c r="G59" s="143"/>
      <c r="H59" s="143"/>
      <c r="I59" s="143"/>
      <c r="J59" s="149" t="str">
        <f>IF(I64=0,"",I59/I64*100)</f>
        <v/>
      </c>
    </row>
    <row r="60" spans="1:10" ht="25.5" customHeight="1" x14ac:dyDescent="0.2">
      <c r="A60" s="135"/>
      <c r="B60" s="137" t="s">
        <v>74</v>
      </c>
      <c r="C60" s="226" t="s">
        <v>75</v>
      </c>
      <c r="D60" s="227"/>
      <c r="E60" s="227"/>
      <c r="F60" s="153" t="s">
        <v>27</v>
      </c>
      <c r="G60" s="143"/>
      <c r="H60" s="143"/>
      <c r="I60" s="143"/>
      <c r="J60" s="149" t="str">
        <f>IF(I64=0,"",I60/I64*100)</f>
        <v/>
      </c>
    </row>
    <row r="61" spans="1:10" ht="25.5" customHeight="1" x14ac:dyDescent="0.2">
      <c r="A61" s="135"/>
      <c r="B61" s="137" t="s">
        <v>76</v>
      </c>
      <c r="C61" s="226" t="s">
        <v>77</v>
      </c>
      <c r="D61" s="227"/>
      <c r="E61" s="227"/>
      <c r="F61" s="153" t="s">
        <v>27</v>
      </c>
      <c r="G61" s="143"/>
      <c r="H61" s="143"/>
      <c r="I61" s="143"/>
      <c r="J61" s="149" t="str">
        <f>IF(I64=0,"",I61/I64*100)</f>
        <v/>
      </c>
    </row>
    <row r="62" spans="1:10" ht="25.5" customHeight="1" x14ac:dyDescent="0.2">
      <c r="A62" s="135"/>
      <c r="B62" s="137" t="s">
        <v>78</v>
      </c>
      <c r="C62" s="226" t="s">
        <v>79</v>
      </c>
      <c r="D62" s="227"/>
      <c r="E62" s="227"/>
      <c r="F62" s="153" t="s">
        <v>27</v>
      </c>
      <c r="G62" s="143"/>
      <c r="H62" s="143"/>
      <c r="I62" s="143"/>
      <c r="J62" s="149" t="str">
        <f>IF(I64=0,"",I62/I64*100)</f>
        <v/>
      </c>
    </row>
    <row r="63" spans="1:10" ht="25.5" customHeight="1" x14ac:dyDescent="0.2">
      <c r="A63" s="135"/>
      <c r="B63" s="146" t="s">
        <v>80</v>
      </c>
      <c r="C63" s="241" t="s">
        <v>81</v>
      </c>
      <c r="D63" s="242"/>
      <c r="E63" s="242"/>
      <c r="F63" s="154" t="s">
        <v>28</v>
      </c>
      <c r="G63" s="147"/>
      <c r="H63" s="147"/>
      <c r="I63" s="147"/>
      <c r="J63" s="150" t="str">
        <f>IF(I64=0,"",I63/I64*100)</f>
        <v/>
      </c>
    </row>
    <row r="64" spans="1:10" ht="25.5" customHeight="1" x14ac:dyDescent="0.2">
      <c r="A64" s="136"/>
      <c r="B64" s="140" t="s">
        <v>1</v>
      </c>
      <c r="C64" s="140"/>
      <c r="D64" s="141"/>
      <c r="E64" s="141"/>
      <c r="F64" s="155"/>
      <c r="G64" s="156"/>
      <c r="H64" s="156"/>
      <c r="I64" s="156">
        <f>SUM(I49:I63)</f>
        <v>0</v>
      </c>
      <c r="J64" s="151">
        <f>SUM(J49:J63)</f>
        <v>0</v>
      </c>
    </row>
    <row r="65" spans="6:10" x14ac:dyDescent="0.2">
      <c r="F65" s="99"/>
      <c r="G65" s="100"/>
      <c r="H65" s="99"/>
      <c r="I65" s="100"/>
      <c r="J65" s="101"/>
    </row>
    <row r="66" spans="6:10" x14ac:dyDescent="0.2">
      <c r="F66" s="99"/>
      <c r="G66" s="100"/>
      <c r="H66" s="99"/>
      <c r="I66" s="100"/>
      <c r="J66" s="101"/>
    </row>
    <row r="67" spans="6:10" x14ac:dyDescent="0.2">
      <c r="F67" s="99"/>
      <c r="G67" s="100"/>
      <c r="H67" s="99"/>
      <c r="I67" s="100"/>
      <c r="J67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62:E62"/>
    <mergeCell ref="C63:E63"/>
    <mergeCell ref="C55:E55"/>
    <mergeCell ref="C56:E56"/>
    <mergeCell ref="C57:E57"/>
    <mergeCell ref="C58:E58"/>
    <mergeCell ref="C59:E59"/>
    <mergeCell ref="C60:E60"/>
    <mergeCell ref="C50:E50"/>
    <mergeCell ref="C51:E51"/>
    <mergeCell ref="C52:E52"/>
    <mergeCell ref="C53:E53"/>
    <mergeCell ref="C61:E61"/>
    <mergeCell ref="C54:E54"/>
    <mergeCell ref="I17:J17"/>
    <mergeCell ref="I18:J18"/>
    <mergeCell ref="C39:E39"/>
    <mergeCell ref="C40:E40"/>
    <mergeCell ref="C41:E41"/>
    <mergeCell ref="B42:E42"/>
    <mergeCell ref="D35:E35"/>
    <mergeCell ref="G23:I23"/>
    <mergeCell ref="E19:F19"/>
    <mergeCell ref="E20:F20"/>
    <mergeCell ref="I20:J20"/>
    <mergeCell ref="I21:J21"/>
    <mergeCell ref="G19:H19"/>
    <mergeCell ref="G20:H20"/>
    <mergeCell ref="C49:E49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8:F18"/>
    <mergeCell ref="E17:F17"/>
    <mergeCell ref="G16:H16"/>
    <mergeCell ref="G17:H17"/>
    <mergeCell ref="G18:H18"/>
    <mergeCell ref="G24:I2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7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80" t="s">
        <v>8</v>
      </c>
      <c r="B2" s="79"/>
      <c r="C2" s="245"/>
      <c r="D2" s="245"/>
      <c r="E2" s="245"/>
      <c r="F2" s="245"/>
      <c r="G2" s="246"/>
    </row>
    <row r="3" spans="1:7" ht="24.95" customHeight="1" x14ac:dyDescent="0.2">
      <c r="A3" s="80" t="s">
        <v>9</v>
      </c>
      <c r="B3" s="79"/>
      <c r="C3" s="245"/>
      <c r="D3" s="245"/>
      <c r="E3" s="245"/>
      <c r="F3" s="245"/>
      <c r="G3" s="246"/>
    </row>
    <row r="4" spans="1:7" ht="24.95" customHeight="1" x14ac:dyDescent="0.2">
      <c r="A4" s="80" t="s">
        <v>10</v>
      </c>
      <c r="B4" s="79"/>
      <c r="C4" s="245"/>
      <c r="D4" s="245"/>
      <c r="E4" s="245"/>
      <c r="F4" s="245"/>
      <c r="G4" s="246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view="pageBreakPreview" topLeftCell="A100" zoomScaleNormal="100" zoomScaleSheetLayoutView="100" workbookViewId="0">
      <selection activeCell="E107" sqref="E107"/>
    </sheetView>
  </sheetViews>
  <sheetFormatPr defaultRowHeight="12.75" outlineLevelRow="1" x14ac:dyDescent="0.2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2" t="s">
        <v>7</v>
      </c>
      <c r="B1" s="252"/>
      <c r="C1" s="252"/>
      <c r="D1" s="252"/>
      <c r="E1" s="252"/>
      <c r="F1" s="252"/>
      <c r="G1" s="252"/>
      <c r="AE1" t="s">
        <v>84</v>
      </c>
    </row>
    <row r="2" spans="1:60" ht="24.95" customHeight="1" x14ac:dyDescent="0.2">
      <c r="A2" s="160" t="s">
        <v>8</v>
      </c>
      <c r="B2" s="79" t="s">
        <v>41</v>
      </c>
      <c r="C2" s="253" t="s">
        <v>46</v>
      </c>
      <c r="D2" s="254"/>
      <c r="E2" s="254"/>
      <c r="F2" s="254"/>
      <c r="G2" s="255"/>
      <c r="AE2" t="s">
        <v>85</v>
      </c>
    </row>
    <row r="3" spans="1:60" ht="24.95" customHeight="1" x14ac:dyDescent="0.2">
      <c r="A3" s="160" t="s">
        <v>9</v>
      </c>
      <c r="B3" s="79" t="s">
        <v>43</v>
      </c>
      <c r="C3" s="253" t="s">
        <v>42</v>
      </c>
      <c r="D3" s="254"/>
      <c r="E3" s="254"/>
      <c r="F3" s="254"/>
      <c r="G3" s="255"/>
      <c r="AE3" t="s">
        <v>86</v>
      </c>
    </row>
    <row r="4" spans="1:60" ht="24.95" customHeight="1" x14ac:dyDescent="0.2">
      <c r="A4" s="161" t="s">
        <v>10</v>
      </c>
      <c r="B4" s="162" t="s">
        <v>41</v>
      </c>
      <c r="C4" s="256" t="s">
        <v>42</v>
      </c>
      <c r="D4" s="257"/>
      <c r="E4" s="257"/>
      <c r="F4" s="257"/>
      <c r="G4" s="258"/>
      <c r="AE4" t="s">
        <v>87</v>
      </c>
    </row>
    <row r="5" spans="1:60" x14ac:dyDescent="0.2">
      <c r="D5" s="159"/>
    </row>
    <row r="6" spans="1:60" ht="38.25" x14ac:dyDescent="0.2">
      <c r="A6" s="168" t="s">
        <v>88</v>
      </c>
      <c r="B6" s="166" t="s">
        <v>89</v>
      </c>
      <c r="C6" s="166" t="s">
        <v>90</v>
      </c>
      <c r="D6" s="167" t="s">
        <v>91</v>
      </c>
      <c r="E6" s="168" t="s">
        <v>92</v>
      </c>
      <c r="F6" s="163" t="s">
        <v>93</v>
      </c>
      <c r="G6" s="168" t="s">
        <v>94</v>
      </c>
      <c r="H6" s="169" t="s">
        <v>32</v>
      </c>
      <c r="I6" s="169" t="s">
        <v>95</v>
      </c>
      <c r="J6" s="169" t="s">
        <v>33</v>
      </c>
      <c r="K6" s="169" t="s">
        <v>96</v>
      </c>
      <c r="L6" s="169" t="s">
        <v>97</v>
      </c>
      <c r="M6" s="169" t="s">
        <v>98</v>
      </c>
      <c r="N6" s="169" t="s">
        <v>99</v>
      </c>
      <c r="O6" s="169" t="s">
        <v>100</v>
      </c>
      <c r="P6" s="169" t="s">
        <v>101</v>
      </c>
      <c r="Q6" s="169" t="s">
        <v>102</v>
      </c>
      <c r="R6" s="169" t="s">
        <v>103</v>
      </c>
      <c r="S6" s="169" t="s">
        <v>104</v>
      </c>
    </row>
    <row r="7" spans="1:60" x14ac:dyDescent="0.2">
      <c r="A7" s="171" t="s">
        <v>105</v>
      </c>
      <c r="B7" s="174" t="s">
        <v>52</v>
      </c>
      <c r="C7" s="175" t="s">
        <v>53</v>
      </c>
      <c r="D7" s="170"/>
      <c r="E7" s="181"/>
      <c r="F7" s="185"/>
      <c r="G7" s="185">
        <f>SUM(G8:G14)</f>
        <v>0</v>
      </c>
      <c r="H7" s="185"/>
      <c r="I7" s="185">
        <f>SUM(I8:I14)</f>
        <v>2033.25</v>
      </c>
      <c r="J7" s="185"/>
      <c r="K7" s="185">
        <f>SUM(K8:K14)</f>
        <v>3884.25</v>
      </c>
      <c r="L7" s="185"/>
      <c r="M7" s="185">
        <f>SUM(M8:M14)</f>
        <v>0</v>
      </c>
      <c r="N7" s="185"/>
      <c r="O7" s="185">
        <f>SUM(O8:O14)</f>
        <v>0.17</v>
      </c>
      <c r="P7" s="185"/>
      <c r="Q7" s="185">
        <f>SUM(Q8:Q14)</f>
        <v>0</v>
      </c>
      <c r="R7" s="186"/>
      <c r="S7" s="185"/>
      <c r="AE7" t="s">
        <v>106</v>
      </c>
    </row>
    <row r="8" spans="1:60" ht="22.5" outlineLevel="1" x14ac:dyDescent="0.2">
      <c r="A8" s="165">
        <v>1</v>
      </c>
      <c r="B8" s="176" t="s">
        <v>107</v>
      </c>
      <c r="C8" s="197" t="s">
        <v>108</v>
      </c>
      <c r="D8" s="178" t="s">
        <v>109</v>
      </c>
      <c r="E8" s="182">
        <v>15</v>
      </c>
      <c r="F8" s="187"/>
      <c r="G8" s="187">
        <f>ROUND(E8*F8,2)</f>
        <v>0</v>
      </c>
      <c r="H8" s="187">
        <v>135.55000000000001</v>
      </c>
      <c r="I8" s="187">
        <f>ROUND(E8*H8,2)</f>
        <v>2033.25</v>
      </c>
      <c r="J8" s="187">
        <v>258.95</v>
      </c>
      <c r="K8" s="187">
        <f>ROUND(E8*J8,2)</f>
        <v>3884.25</v>
      </c>
      <c r="L8" s="187">
        <v>21</v>
      </c>
      <c r="M8" s="187">
        <f>G8*(1+L8/100)</f>
        <v>0</v>
      </c>
      <c r="N8" s="187">
        <v>1.1429999999999999E-2</v>
      </c>
      <c r="O8" s="187">
        <f>ROUND(E8*N8,2)</f>
        <v>0.17</v>
      </c>
      <c r="P8" s="187">
        <v>0</v>
      </c>
      <c r="Q8" s="187">
        <f>ROUND(E8*P8,2)</f>
        <v>0</v>
      </c>
      <c r="R8" s="188" t="s">
        <v>110</v>
      </c>
      <c r="S8" s="187" t="s">
        <v>111</v>
      </c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112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outlineLevel="1" x14ac:dyDescent="0.2">
      <c r="A9" s="165"/>
      <c r="B9" s="176"/>
      <c r="C9" s="247" t="s">
        <v>364</v>
      </c>
      <c r="D9" s="248"/>
      <c r="E9" s="249"/>
      <c r="F9" s="250"/>
      <c r="G9" s="251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87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113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72" t="str">
        <f>C9</f>
        <v>Včetně:</v>
      </c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65"/>
      <c r="B10" s="176"/>
      <c r="C10" s="247" t="s">
        <v>114</v>
      </c>
      <c r="D10" s="248"/>
      <c r="E10" s="249"/>
      <c r="F10" s="250"/>
      <c r="G10" s="251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8"/>
      <c r="S10" s="187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 t="s">
        <v>113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72" t="str">
        <f>C10</f>
        <v>- nezbytné úpravy desek na příslušný rozměr</v>
      </c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65"/>
      <c r="B11" s="176"/>
      <c r="C11" s="247" t="s">
        <v>115</v>
      </c>
      <c r="D11" s="248"/>
      <c r="E11" s="249"/>
      <c r="F11" s="250"/>
      <c r="G11" s="251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187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 t="s">
        <v>113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72" t="str">
        <f>C11</f>
        <v>- úpravy rohů, koutů a hran konstrukcí ze sádrokartonu</v>
      </c>
      <c r="BB11" s="164"/>
      <c r="BC11" s="164"/>
      <c r="BD11" s="164"/>
      <c r="BE11" s="164"/>
      <c r="BF11" s="164"/>
      <c r="BG11" s="164"/>
      <c r="BH11" s="164"/>
    </row>
    <row r="12" spans="1:60" ht="22.5" outlineLevel="1" x14ac:dyDescent="0.2">
      <c r="A12" s="165"/>
      <c r="B12" s="176"/>
      <c r="C12" s="247" t="s">
        <v>116</v>
      </c>
      <c r="D12" s="248"/>
      <c r="E12" s="249"/>
      <c r="F12" s="250"/>
      <c r="G12" s="251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  <c r="S12" s="187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 t="s">
        <v>113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72" t="str">
        <f>C12</f>
        <v>- standardního tmelení Q2, to je: základní tmelení Q1+ dodatečné tmelení (tmelení najemno) a případné přebroušení.</v>
      </c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65"/>
      <c r="B13" s="176"/>
      <c r="C13" s="198" t="s">
        <v>117</v>
      </c>
      <c r="D13" s="179"/>
      <c r="E13" s="183">
        <v>5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8"/>
      <c r="S13" s="187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 t="s">
        <v>118</v>
      </c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65"/>
      <c r="B14" s="176"/>
      <c r="C14" s="198" t="s">
        <v>119</v>
      </c>
      <c r="D14" s="179"/>
      <c r="E14" s="183">
        <v>10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8"/>
      <c r="S14" s="187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 t="s">
        <v>118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x14ac:dyDescent="0.2">
      <c r="A15" s="173" t="s">
        <v>105</v>
      </c>
      <c r="B15" s="177" t="s">
        <v>54</v>
      </c>
      <c r="C15" s="199" t="s">
        <v>55</v>
      </c>
      <c r="D15" s="180"/>
      <c r="E15" s="184"/>
      <c r="F15" s="189"/>
      <c r="G15" s="189">
        <f>SUM(G16:G28)</f>
        <v>0</v>
      </c>
      <c r="H15" s="189"/>
      <c r="I15" s="189">
        <f>SUM(I16:I28)</f>
        <v>17450.14</v>
      </c>
      <c r="J15" s="189"/>
      <c r="K15" s="189">
        <f>SUM(K16:K28)</f>
        <v>37111.22</v>
      </c>
      <c r="L15" s="189"/>
      <c r="M15" s="189">
        <f>SUM(M16:M28)</f>
        <v>0</v>
      </c>
      <c r="N15" s="189"/>
      <c r="O15" s="189">
        <f>SUM(O16:O28)</f>
        <v>4.55</v>
      </c>
      <c r="P15" s="189"/>
      <c r="Q15" s="189">
        <f>SUM(Q16:Q28)</f>
        <v>0</v>
      </c>
      <c r="R15" s="190"/>
      <c r="S15" s="189"/>
      <c r="AE15" t="s">
        <v>106</v>
      </c>
    </row>
    <row r="16" spans="1:60" outlineLevel="1" x14ac:dyDescent="0.2">
      <c r="A16" s="165">
        <v>2</v>
      </c>
      <c r="B16" s="176" t="s">
        <v>120</v>
      </c>
      <c r="C16" s="197" t="s">
        <v>121</v>
      </c>
      <c r="D16" s="178" t="s">
        <v>109</v>
      </c>
      <c r="E16" s="182">
        <v>20</v>
      </c>
      <c r="F16" s="187"/>
      <c r="G16" s="187">
        <f>ROUND(E16*F16,2)</f>
        <v>0</v>
      </c>
      <c r="H16" s="187">
        <v>13.77</v>
      </c>
      <c r="I16" s="187">
        <f>ROUND(E16*H16,2)</f>
        <v>275.39999999999998</v>
      </c>
      <c r="J16" s="187">
        <v>20.83</v>
      </c>
      <c r="K16" s="187">
        <f>ROUND(E16*J16,2)</f>
        <v>416.6</v>
      </c>
      <c r="L16" s="187">
        <v>21</v>
      </c>
      <c r="M16" s="187">
        <f>G16*(1+L16/100)</f>
        <v>0</v>
      </c>
      <c r="N16" s="187">
        <v>4.0000000000000003E-5</v>
      </c>
      <c r="O16" s="187">
        <f>ROUND(E16*N16,2)</f>
        <v>0</v>
      </c>
      <c r="P16" s="187">
        <v>0</v>
      </c>
      <c r="Q16" s="187">
        <f>ROUND(E16*P16,2)</f>
        <v>0</v>
      </c>
      <c r="R16" s="188" t="s">
        <v>110</v>
      </c>
      <c r="S16" s="187" t="s">
        <v>111</v>
      </c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 t="s">
        <v>112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65"/>
      <c r="B17" s="176"/>
      <c r="C17" s="198" t="s">
        <v>122</v>
      </c>
      <c r="D17" s="179"/>
      <c r="E17" s="183">
        <v>12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8"/>
      <c r="S17" s="187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 t="s">
        <v>118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65"/>
      <c r="B18" s="176"/>
      <c r="C18" s="198" t="s">
        <v>123</v>
      </c>
      <c r="D18" s="179"/>
      <c r="E18" s="183">
        <v>8</v>
      </c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87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 t="s">
        <v>118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ht="22.5" outlineLevel="1" x14ac:dyDescent="0.2">
      <c r="A19" s="165">
        <v>3</v>
      </c>
      <c r="B19" s="176" t="s">
        <v>124</v>
      </c>
      <c r="C19" s="197" t="s">
        <v>125</v>
      </c>
      <c r="D19" s="178" t="s">
        <v>109</v>
      </c>
      <c r="E19" s="182">
        <v>9.35</v>
      </c>
      <c r="F19" s="187"/>
      <c r="G19" s="187">
        <f>ROUND(E19*F19,2)</f>
        <v>0</v>
      </c>
      <c r="H19" s="187">
        <v>188.55</v>
      </c>
      <c r="I19" s="187">
        <f>ROUND(E19*H19,2)</f>
        <v>1762.94</v>
      </c>
      <c r="J19" s="187">
        <v>218.95</v>
      </c>
      <c r="K19" s="187">
        <f>ROUND(E19*J19,2)</f>
        <v>2047.18</v>
      </c>
      <c r="L19" s="187">
        <v>21</v>
      </c>
      <c r="M19" s="187">
        <f>G19*(1+L19/100)</f>
        <v>0</v>
      </c>
      <c r="N19" s="187">
        <v>6.4000000000000001E-2</v>
      </c>
      <c r="O19" s="187">
        <f>ROUND(E19*N19,2)</f>
        <v>0.6</v>
      </c>
      <c r="P19" s="187">
        <v>0</v>
      </c>
      <c r="Q19" s="187">
        <f>ROUND(E19*P19,2)</f>
        <v>0</v>
      </c>
      <c r="R19" s="188" t="s">
        <v>126</v>
      </c>
      <c r="S19" s="187" t="s">
        <v>111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112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/>
      <c r="B20" s="176"/>
      <c r="C20" s="198" t="s">
        <v>127</v>
      </c>
      <c r="D20" s="179"/>
      <c r="E20" s="183">
        <v>6.05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8"/>
      <c r="S20" s="187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 t="s">
        <v>118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/>
      <c r="B21" s="176"/>
      <c r="C21" s="198" t="s">
        <v>128</v>
      </c>
      <c r="D21" s="179"/>
      <c r="E21" s="183">
        <v>3.3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8"/>
      <c r="S21" s="187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 t="s">
        <v>118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65">
        <v>4</v>
      </c>
      <c r="B22" s="176" t="s">
        <v>129</v>
      </c>
      <c r="C22" s="197" t="s">
        <v>130</v>
      </c>
      <c r="D22" s="178" t="s">
        <v>109</v>
      </c>
      <c r="E22" s="182">
        <v>42</v>
      </c>
      <c r="F22" s="187"/>
      <c r="G22" s="187">
        <f>ROUND(E22*F22,2)</f>
        <v>0</v>
      </c>
      <c r="H22" s="187">
        <v>128.41</v>
      </c>
      <c r="I22" s="187">
        <f>ROUND(E22*H22,2)</f>
        <v>5393.22</v>
      </c>
      <c r="J22" s="187">
        <v>282.08999999999997</v>
      </c>
      <c r="K22" s="187">
        <f>ROUND(E22*J22,2)</f>
        <v>11847.78</v>
      </c>
      <c r="L22" s="187">
        <v>21</v>
      </c>
      <c r="M22" s="187">
        <f>G22*(1+L22/100)</f>
        <v>0</v>
      </c>
      <c r="N22" s="187">
        <v>2.546E-2</v>
      </c>
      <c r="O22" s="187">
        <f>ROUND(E22*N22,2)</f>
        <v>1.07</v>
      </c>
      <c r="P22" s="187">
        <v>0</v>
      </c>
      <c r="Q22" s="187">
        <f>ROUND(E22*P22,2)</f>
        <v>0</v>
      </c>
      <c r="R22" s="188" t="s">
        <v>110</v>
      </c>
      <c r="S22" s="187" t="s">
        <v>111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 t="s">
        <v>112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65"/>
      <c r="B23" s="176"/>
      <c r="C23" s="198" t="s">
        <v>131</v>
      </c>
      <c r="D23" s="179"/>
      <c r="E23" s="183">
        <v>14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8"/>
      <c r="S23" s="187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 t="s">
        <v>118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65"/>
      <c r="B24" s="176"/>
      <c r="C24" s="198" t="s">
        <v>132</v>
      </c>
      <c r="D24" s="179"/>
      <c r="E24" s="183">
        <v>28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8"/>
      <c r="S24" s="187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118</v>
      </c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outlineLevel="1" x14ac:dyDescent="0.2">
      <c r="A25" s="165">
        <v>5</v>
      </c>
      <c r="B25" s="176" t="s">
        <v>133</v>
      </c>
      <c r="C25" s="197" t="s">
        <v>134</v>
      </c>
      <c r="D25" s="178" t="s">
        <v>109</v>
      </c>
      <c r="E25" s="182">
        <v>103.04</v>
      </c>
      <c r="F25" s="187"/>
      <c r="G25" s="187">
        <f>ROUND(E25*F25,2)</f>
        <v>0</v>
      </c>
      <c r="H25" s="187">
        <v>97.23</v>
      </c>
      <c r="I25" s="187">
        <f>ROUND(E25*H25,2)</f>
        <v>10018.58</v>
      </c>
      <c r="J25" s="187">
        <v>221.27</v>
      </c>
      <c r="K25" s="187">
        <f>ROUND(E25*J25,2)</f>
        <v>22799.66</v>
      </c>
      <c r="L25" s="187">
        <v>21</v>
      </c>
      <c r="M25" s="187">
        <f>G25*(1+L25/100)</f>
        <v>0</v>
      </c>
      <c r="N25" s="187">
        <v>2.7980000000000001E-2</v>
      </c>
      <c r="O25" s="187">
        <f>ROUND(E25*N25,2)</f>
        <v>2.88</v>
      </c>
      <c r="P25" s="187">
        <v>0</v>
      </c>
      <c r="Q25" s="187">
        <f>ROUND(E25*P25,2)</f>
        <v>0</v>
      </c>
      <c r="R25" s="188" t="s">
        <v>110</v>
      </c>
      <c r="S25" s="187" t="s">
        <v>111</v>
      </c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 t="s">
        <v>112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outlineLevel="1" x14ac:dyDescent="0.2">
      <c r="A26" s="165"/>
      <c r="B26" s="176"/>
      <c r="C26" s="198" t="s">
        <v>135</v>
      </c>
      <c r="D26" s="179"/>
      <c r="E26" s="183">
        <v>42.88</v>
      </c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8"/>
      <c r="S26" s="187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 t="s">
        <v>118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65"/>
      <c r="B27" s="176"/>
      <c r="C27" s="198" t="s">
        <v>136</v>
      </c>
      <c r="D27" s="179"/>
      <c r="E27" s="183">
        <v>40</v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8"/>
      <c r="S27" s="187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 t="s">
        <v>118</v>
      </c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65"/>
      <c r="B28" s="176"/>
      <c r="C28" s="198" t="s">
        <v>137</v>
      </c>
      <c r="D28" s="179"/>
      <c r="E28" s="183">
        <v>20.16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  <c r="S28" s="187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 t="s">
        <v>118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x14ac:dyDescent="0.2">
      <c r="A29" s="173" t="s">
        <v>105</v>
      </c>
      <c r="B29" s="177" t="s">
        <v>56</v>
      </c>
      <c r="C29" s="199" t="s">
        <v>57</v>
      </c>
      <c r="D29" s="180"/>
      <c r="E29" s="184"/>
      <c r="F29" s="189"/>
      <c r="G29" s="189">
        <f>SUM(G30:G40)</f>
        <v>0</v>
      </c>
      <c r="H29" s="189"/>
      <c r="I29" s="189">
        <f>SUM(I30:I40)</f>
        <v>251.35</v>
      </c>
      <c r="J29" s="189"/>
      <c r="K29" s="189">
        <f>SUM(K30:K40)</f>
        <v>2280.9300000000003</v>
      </c>
      <c r="L29" s="189"/>
      <c r="M29" s="189">
        <f>SUM(M30:M40)</f>
        <v>0</v>
      </c>
      <c r="N29" s="189"/>
      <c r="O29" s="189">
        <f>SUM(O30:O40)</f>
        <v>0.01</v>
      </c>
      <c r="P29" s="189"/>
      <c r="Q29" s="189">
        <f>SUM(Q30:Q40)</f>
        <v>1.4899999999999998</v>
      </c>
      <c r="R29" s="190"/>
      <c r="S29" s="189"/>
      <c r="AE29" t="s">
        <v>106</v>
      </c>
    </row>
    <row r="30" spans="1:60" ht="22.5" outlineLevel="1" x14ac:dyDescent="0.2">
      <c r="A30" s="165">
        <v>6</v>
      </c>
      <c r="B30" s="176" t="s">
        <v>138</v>
      </c>
      <c r="C30" s="197" t="s">
        <v>139</v>
      </c>
      <c r="D30" s="178" t="s">
        <v>109</v>
      </c>
      <c r="E30" s="182">
        <v>41.72</v>
      </c>
      <c r="F30" s="187"/>
      <c r="G30" s="187">
        <f>ROUND(E30*F30,2)</f>
        <v>0</v>
      </c>
      <c r="H30" s="187">
        <v>0</v>
      </c>
      <c r="I30" s="187">
        <f>ROUND(E30*H30,2)</f>
        <v>0</v>
      </c>
      <c r="J30" s="187">
        <v>31.5</v>
      </c>
      <c r="K30" s="187">
        <f>ROUND(E30*J30,2)</f>
        <v>1314.18</v>
      </c>
      <c r="L30" s="187">
        <v>21</v>
      </c>
      <c r="M30" s="187">
        <f>G30*(1+L30/100)</f>
        <v>0</v>
      </c>
      <c r="N30" s="187">
        <v>0</v>
      </c>
      <c r="O30" s="187">
        <f>ROUND(E30*N30,2)</f>
        <v>0</v>
      </c>
      <c r="P30" s="187">
        <v>0.02</v>
      </c>
      <c r="Q30" s="187">
        <f>ROUND(E30*P30,2)</f>
        <v>0.83</v>
      </c>
      <c r="R30" s="188" t="s">
        <v>140</v>
      </c>
      <c r="S30" s="187" t="s">
        <v>111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 t="s">
        <v>112</v>
      </c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65"/>
      <c r="B31" s="176"/>
      <c r="C31" s="198" t="s">
        <v>141</v>
      </c>
      <c r="D31" s="179"/>
      <c r="E31" s="183">
        <v>14</v>
      </c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  <c r="S31" s="187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 t="s">
        <v>118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65"/>
      <c r="B32" s="176"/>
      <c r="C32" s="198" t="s">
        <v>142</v>
      </c>
      <c r="D32" s="179"/>
      <c r="E32" s="183">
        <v>20.16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S32" s="187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 t="s">
        <v>118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65"/>
      <c r="B33" s="176"/>
      <c r="C33" s="198" t="s">
        <v>143</v>
      </c>
      <c r="D33" s="179"/>
      <c r="E33" s="183">
        <v>7.56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8"/>
      <c r="S33" s="187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 t="s">
        <v>118</v>
      </c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65">
        <v>7</v>
      </c>
      <c r="B34" s="176" t="s">
        <v>144</v>
      </c>
      <c r="C34" s="197" t="s">
        <v>145</v>
      </c>
      <c r="D34" s="178" t="s">
        <v>146</v>
      </c>
      <c r="E34" s="182">
        <v>8</v>
      </c>
      <c r="F34" s="187"/>
      <c r="G34" s="187">
        <f>ROUND(E34*F34,2)</f>
        <v>0</v>
      </c>
      <c r="H34" s="187">
        <v>0</v>
      </c>
      <c r="I34" s="187">
        <f>ROUND(E34*H34,2)</f>
        <v>0</v>
      </c>
      <c r="J34" s="187">
        <v>34.700000000000003</v>
      </c>
      <c r="K34" s="187">
        <f>ROUND(E34*J34,2)</f>
        <v>277.60000000000002</v>
      </c>
      <c r="L34" s="187">
        <v>21</v>
      </c>
      <c r="M34" s="187">
        <f>G34*(1+L34/100)</f>
        <v>0</v>
      </c>
      <c r="N34" s="187">
        <v>0</v>
      </c>
      <c r="O34" s="187">
        <f>ROUND(E34*N34,2)</f>
        <v>0</v>
      </c>
      <c r="P34" s="187">
        <v>3.773E-2</v>
      </c>
      <c r="Q34" s="187">
        <f>ROUND(E34*P34,2)</f>
        <v>0.3</v>
      </c>
      <c r="R34" s="188" t="s">
        <v>140</v>
      </c>
      <c r="S34" s="187" t="s">
        <v>111</v>
      </c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 t="s">
        <v>112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65"/>
      <c r="B35" s="176"/>
      <c r="C35" s="198" t="s">
        <v>147</v>
      </c>
      <c r="D35" s="179"/>
      <c r="E35" s="183">
        <v>4.8</v>
      </c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8"/>
      <c r="S35" s="187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 t="s">
        <v>118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65"/>
      <c r="B36" s="176"/>
      <c r="C36" s="198" t="s">
        <v>148</v>
      </c>
      <c r="D36" s="179"/>
      <c r="E36" s="183">
        <v>3.2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8"/>
      <c r="S36" s="187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 t="s">
        <v>118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ht="22.5" outlineLevel="1" x14ac:dyDescent="0.2">
      <c r="A37" s="165">
        <v>8</v>
      </c>
      <c r="B37" s="176" t="s">
        <v>149</v>
      </c>
      <c r="C37" s="197" t="s">
        <v>150</v>
      </c>
      <c r="D37" s="178" t="s">
        <v>146</v>
      </c>
      <c r="E37" s="182">
        <v>27.5</v>
      </c>
      <c r="F37" s="187"/>
      <c r="G37" s="187">
        <f>ROUND(E37*F37,2)</f>
        <v>0</v>
      </c>
      <c r="H37" s="187">
        <v>9.14</v>
      </c>
      <c r="I37" s="187">
        <f>ROUND(E37*H37,2)</f>
        <v>251.35</v>
      </c>
      <c r="J37" s="187">
        <v>25.06</v>
      </c>
      <c r="K37" s="187">
        <f>ROUND(E37*J37,2)</f>
        <v>689.15</v>
      </c>
      <c r="L37" s="187">
        <v>21</v>
      </c>
      <c r="M37" s="187">
        <f>G37*(1+L37/100)</f>
        <v>0</v>
      </c>
      <c r="N37" s="187">
        <v>3.8000000000000002E-4</v>
      </c>
      <c r="O37" s="187">
        <f>ROUND(E37*N37,2)</f>
        <v>0.01</v>
      </c>
      <c r="P37" s="187">
        <v>1.2999999999999999E-2</v>
      </c>
      <c r="Q37" s="187">
        <f>ROUND(E37*P37,2)</f>
        <v>0.36</v>
      </c>
      <c r="R37" s="188" t="s">
        <v>140</v>
      </c>
      <c r="S37" s="187" t="s">
        <v>111</v>
      </c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 t="s">
        <v>112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65"/>
      <c r="B38" s="176"/>
      <c r="C38" s="198" t="s">
        <v>151</v>
      </c>
      <c r="D38" s="179"/>
      <c r="E38" s="183">
        <v>15</v>
      </c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8"/>
      <c r="S38" s="187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 t="s">
        <v>118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65"/>
      <c r="B39" s="176"/>
      <c r="C39" s="198" t="s">
        <v>152</v>
      </c>
      <c r="D39" s="179"/>
      <c r="E39" s="183">
        <v>9.5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8"/>
      <c r="S39" s="187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 t="s">
        <v>118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/>
      <c r="B40" s="176"/>
      <c r="C40" s="198" t="s">
        <v>153</v>
      </c>
      <c r="D40" s="179"/>
      <c r="E40" s="183">
        <v>3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8"/>
      <c r="S40" s="187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 t="s">
        <v>118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x14ac:dyDescent="0.2">
      <c r="A41" s="173" t="s">
        <v>105</v>
      </c>
      <c r="B41" s="177" t="s">
        <v>58</v>
      </c>
      <c r="C41" s="199" t="s">
        <v>59</v>
      </c>
      <c r="D41" s="180"/>
      <c r="E41" s="184"/>
      <c r="F41" s="189"/>
      <c r="G41" s="189">
        <f>SUM(G42:G60)</f>
        <v>0</v>
      </c>
      <c r="H41" s="189"/>
      <c r="I41" s="189">
        <f>SUM(I42:I60)</f>
        <v>1992.65</v>
      </c>
      <c r="J41" s="189"/>
      <c r="K41" s="189">
        <f>SUM(K42:K60)</f>
        <v>24780.07</v>
      </c>
      <c r="L41" s="189"/>
      <c r="M41" s="189">
        <f>SUM(M42:M60)</f>
        <v>0</v>
      </c>
      <c r="N41" s="189"/>
      <c r="O41" s="189">
        <f>SUM(O42:O60)</f>
        <v>0.08</v>
      </c>
      <c r="P41" s="189"/>
      <c r="Q41" s="189">
        <f>SUM(Q42:Q60)</f>
        <v>12.95</v>
      </c>
      <c r="R41" s="190"/>
      <c r="S41" s="189"/>
      <c r="AE41" t="s">
        <v>106</v>
      </c>
    </row>
    <row r="42" spans="1:60" outlineLevel="1" x14ac:dyDescent="0.2">
      <c r="A42" s="165">
        <v>9</v>
      </c>
      <c r="B42" s="176" t="s">
        <v>154</v>
      </c>
      <c r="C42" s="197" t="s">
        <v>155</v>
      </c>
      <c r="D42" s="178" t="s">
        <v>146</v>
      </c>
      <c r="E42" s="182">
        <v>60.5</v>
      </c>
      <c r="F42" s="187"/>
      <c r="G42" s="187">
        <f>ROUND(E42*F42,2)</f>
        <v>0</v>
      </c>
      <c r="H42" s="187">
        <v>11.7</v>
      </c>
      <c r="I42" s="187">
        <f>ROUND(E42*H42,2)</f>
        <v>707.85</v>
      </c>
      <c r="J42" s="187">
        <v>76.599999999999994</v>
      </c>
      <c r="K42" s="187">
        <f>ROUND(E42*J42,2)</f>
        <v>4634.3</v>
      </c>
      <c r="L42" s="187">
        <v>21</v>
      </c>
      <c r="M42" s="187">
        <f>G42*(1+L42/100)</f>
        <v>0</v>
      </c>
      <c r="N42" s="187">
        <v>4.8999999999999998E-4</v>
      </c>
      <c r="O42" s="187">
        <f>ROUND(E42*N42,2)</f>
        <v>0.03</v>
      </c>
      <c r="P42" s="187">
        <v>1.7999999999999999E-2</v>
      </c>
      <c r="Q42" s="187">
        <f>ROUND(E42*P42,2)</f>
        <v>1.0900000000000001</v>
      </c>
      <c r="R42" s="188" t="s">
        <v>140</v>
      </c>
      <c r="S42" s="187" t="s">
        <v>111</v>
      </c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 t="s">
        <v>112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65"/>
      <c r="B43" s="176"/>
      <c r="C43" s="247" t="s">
        <v>156</v>
      </c>
      <c r="D43" s="248"/>
      <c r="E43" s="249"/>
      <c r="F43" s="250"/>
      <c r="G43" s="251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8"/>
      <c r="S43" s="187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 t="s">
        <v>113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72" t="str">
        <f>C43</f>
        <v>Včetně pomocného lešení o výšce podlahy do 1900 mm a pro zatížení do 1,5 kPa  (150 kg/m2).</v>
      </c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65"/>
      <c r="B44" s="176"/>
      <c r="C44" s="198" t="s">
        <v>157</v>
      </c>
      <c r="D44" s="179"/>
      <c r="E44" s="183">
        <v>6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8"/>
      <c r="S44" s="187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 t="s">
        <v>118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65"/>
      <c r="B45" s="176"/>
      <c r="C45" s="198" t="s">
        <v>158</v>
      </c>
      <c r="D45" s="179"/>
      <c r="E45" s="183">
        <v>24</v>
      </c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8"/>
      <c r="S45" s="187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 t="s">
        <v>118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65"/>
      <c r="B46" s="176"/>
      <c r="C46" s="198" t="s">
        <v>159</v>
      </c>
      <c r="D46" s="179"/>
      <c r="E46" s="183">
        <v>7.5</v>
      </c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187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 t="s">
        <v>118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outlineLevel="1" x14ac:dyDescent="0.2">
      <c r="A47" s="165"/>
      <c r="B47" s="176"/>
      <c r="C47" s="198" t="s">
        <v>160</v>
      </c>
      <c r="D47" s="179"/>
      <c r="E47" s="183">
        <v>8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  <c r="S47" s="187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 t="s">
        <v>118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outlineLevel="1" x14ac:dyDescent="0.2">
      <c r="A48" s="165"/>
      <c r="B48" s="176"/>
      <c r="C48" s="198" t="s">
        <v>161</v>
      </c>
      <c r="D48" s="179"/>
      <c r="E48" s="183">
        <v>15</v>
      </c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7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 t="s">
        <v>118</v>
      </c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65">
        <v>10</v>
      </c>
      <c r="B49" s="176" t="s">
        <v>162</v>
      </c>
      <c r="C49" s="197" t="s">
        <v>163</v>
      </c>
      <c r="D49" s="178" t="s">
        <v>146</v>
      </c>
      <c r="E49" s="182">
        <v>110</v>
      </c>
      <c r="F49" s="187"/>
      <c r="G49" s="187">
        <f>ROUND(E49*F49,2)</f>
        <v>0</v>
      </c>
      <c r="H49" s="187">
        <v>11.68</v>
      </c>
      <c r="I49" s="187">
        <f>ROUND(E49*H49,2)</f>
        <v>1284.8</v>
      </c>
      <c r="J49" s="187">
        <v>19.22</v>
      </c>
      <c r="K49" s="187">
        <f>ROUND(E49*J49,2)</f>
        <v>2114.1999999999998</v>
      </c>
      <c r="L49" s="187">
        <v>21</v>
      </c>
      <c r="M49" s="187">
        <f>G49*(1+L49/100)</f>
        <v>0</v>
      </c>
      <c r="N49" s="187">
        <v>4.8999999999999998E-4</v>
      </c>
      <c r="O49" s="187">
        <f>ROUND(E49*N49,2)</f>
        <v>0.05</v>
      </c>
      <c r="P49" s="187">
        <v>1E-3</v>
      </c>
      <c r="Q49" s="187">
        <f>ROUND(E49*P49,2)</f>
        <v>0.11</v>
      </c>
      <c r="R49" s="188" t="s">
        <v>140</v>
      </c>
      <c r="S49" s="187" t="s">
        <v>111</v>
      </c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 t="s">
        <v>112</v>
      </c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outlineLevel="1" x14ac:dyDescent="0.2">
      <c r="A50" s="165"/>
      <c r="B50" s="176"/>
      <c r="C50" s="247" t="s">
        <v>156</v>
      </c>
      <c r="D50" s="248"/>
      <c r="E50" s="249"/>
      <c r="F50" s="250"/>
      <c r="G50" s="251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8"/>
      <c r="S50" s="187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 t="s">
        <v>113</v>
      </c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72" t="str">
        <f>C50</f>
        <v>Včetně pomocného lešení o výšce podlahy do 1900 mm a pro zatížení do 1,5 kPa  (150 kg/m2).</v>
      </c>
      <c r="BB50" s="164"/>
      <c r="BC50" s="164"/>
      <c r="BD50" s="164"/>
      <c r="BE50" s="164"/>
      <c r="BF50" s="164"/>
      <c r="BG50" s="164"/>
      <c r="BH50" s="164"/>
    </row>
    <row r="51" spans="1:60" outlineLevel="1" x14ac:dyDescent="0.2">
      <c r="A51" s="165"/>
      <c r="B51" s="176"/>
      <c r="C51" s="198" t="s">
        <v>164</v>
      </c>
      <c r="D51" s="179"/>
      <c r="E51" s="183">
        <v>60</v>
      </c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8"/>
      <c r="S51" s="187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 t="s">
        <v>118</v>
      </c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</row>
    <row r="52" spans="1:60" outlineLevel="1" x14ac:dyDescent="0.2">
      <c r="A52" s="165"/>
      <c r="B52" s="176"/>
      <c r="C52" s="198" t="s">
        <v>165</v>
      </c>
      <c r="D52" s="179"/>
      <c r="E52" s="183">
        <v>50</v>
      </c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8"/>
      <c r="S52" s="187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 t="s">
        <v>118</v>
      </c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ht="22.5" outlineLevel="1" x14ac:dyDescent="0.2">
      <c r="A53" s="165">
        <v>11</v>
      </c>
      <c r="B53" s="176" t="s">
        <v>166</v>
      </c>
      <c r="C53" s="197" t="s">
        <v>167</v>
      </c>
      <c r="D53" s="178" t="s">
        <v>109</v>
      </c>
      <c r="E53" s="182">
        <v>126.36</v>
      </c>
      <c r="F53" s="187"/>
      <c r="G53" s="187">
        <f>ROUND(E53*F53,2)</f>
        <v>0</v>
      </c>
      <c r="H53" s="187">
        <v>0</v>
      </c>
      <c r="I53" s="187">
        <f>ROUND(E53*H53,2)</f>
        <v>0</v>
      </c>
      <c r="J53" s="187">
        <v>71.8</v>
      </c>
      <c r="K53" s="187">
        <f>ROUND(E53*J53,2)</f>
        <v>9072.65</v>
      </c>
      <c r="L53" s="187">
        <v>21</v>
      </c>
      <c r="M53" s="187">
        <f>G53*(1+L53/100)</f>
        <v>0</v>
      </c>
      <c r="N53" s="187">
        <v>0</v>
      </c>
      <c r="O53" s="187">
        <f>ROUND(E53*N53,2)</f>
        <v>0</v>
      </c>
      <c r="P53" s="187">
        <v>2.5000000000000001E-2</v>
      </c>
      <c r="Q53" s="187">
        <f>ROUND(E53*P53,2)</f>
        <v>3.16</v>
      </c>
      <c r="R53" s="188" t="s">
        <v>140</v>
      </c>
      <c r="S53" s="187" t="s">
        <v>111</v>
      </c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 t="s">
        <v>112</v>
      </c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65"/>
      <c r="B54" s="176"/>
      <c r="C54" s="198" t="s">
        <v>168</v>
      </c>
      <c r="D54" s="179"/>
      <c r="E54" s="183">
        <v>33.92</v>
      </c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8"/>
      <c r="S54" s="187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 t="s">
        <v>118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65"/>
      <c r="B55" s="176"/>
      <c r="C55" s="198" t="s">
        <v>169</v>
      </c>
      <c r="D55" s="179"/>
      <c r="E55" s="183">
        <v>40.96</v>
      </c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8"/>
      <c r="S55" s="187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 t="s">
        <v>118</v>
      </c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outlineLevel="1" x14ac:dyDescent="0.2">
      <c r="A56" s="165"/>
      <c r="B56" s="176"/>
      <c r="C56" s="198" t="s">
        <v>170</v>
      </c>
      <c r="D56" s="179"/>
      <c r="E56" s="183">
        <v>51.48</v>
      </c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8"/>
      <c r="S56" s="187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 t="s">
        <v>118</v>
      </c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</row>
    <row r="57" spans="1:60" outlineLevel="1" x14ac:dyDescent="0.2">
      <c r="A57" s="165">
        <v>12</v>
      </c>
      <c r="B57" s="176" t="s">
        <v>171</v>
      </c>
      <c r="C57" s="197" t="s">
        <v>172</v>
      </c>
      <c r="D57" s="178" t="s">
        <v>109</v>
      </c>
      <c r="E57" s="182">
        <v>126.36</v>
      </c>
      <c r="F57" s="187"/>
      <c r="G57" s="187">
        <f>ROUND(E57*F57,2)</f>
        <v>0</v>
      </c>
      <c r="H57" s="187">
        <v>0</v>
      </c>
      <c r="I57" s="187">
        <f>ROUND(E57*H57,2)</f>
        <v>0</v>
      </c>
      <c r="J57" s="187">
        <v>70.900000000000006</v>
      </c>
      <c r="K57" s="187">
        <f>ROUND(E57*J57,2)</f>
        <v>8958.92</v>
      </c>
      <c r="L57" s="187">
        <v>21</v>
      </c>
      <c r="M57" s="187">
        <f>G57*(1+L57/100)</f>
        <v>0</v>
      </c>
      <c r="N57" s="187">
        <v>0</v>
      </c>
      <c r="O57" s="187">
        <f>ROUND(E57*N57,2)</f>
        <v>0</v>
      </c>
      <c r="P57" s="187">
        <v>6.8000000000000005E-2</v>
      </c>
      <c r="Q57" s="187">
        <f>ROUND(E57*P57,2)</f>
        <v>8.59</v>
      </c>
      <c r="R57" s="188" t="s">
        <v>140</v>
      </c>
      <c r="S57" s="187" t="s">
        <v>111</v>
      </c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 t="s">
        <v>112</v>
      </c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</row>
    <row r="58" spans="1:60" outlineLevel="1" x14ac:dyDescent="0.2">
      <c r="A58" s="165"/>
      <c r="B58" s="176"/>
      <c r="C58" s="198" t="s">
        <v>168</v>
      </c>
      <c r="D58" s="179"/>
      <c r="E58" s="183">
        <v>33.92</v>
      </c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8"/>
      <c r="S58" s="187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 t="s">
        <v>118</v>
      </c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outlineLevel="1" x14ac:dyDescent="0.2">
      <c r="A59" s="165"/>
      <c r="B59" s="176"/>
      <c r="C59" s="198" t="s">
        <v>169</v>
      </c>
      <c r="D59" s="179"/>
      <c r="E59" s="183">
        <v>40.96</v>
      </c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8"/>
      <c r="S59" s="187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 t="s">
        <v>118</v>
      </c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1:60" outlineLevel="1" x14ac:dyDescent="0.2">
      <c r="A60" s="165"/>
      <c r="B60" s="176"/>
      <c r="C60" s="198" t="s">
        <v>170</v>
      </c>
      <c r="D60" s="179"/>
      <c r="E60" s="183">
        <v>51.48</v>
      </c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8"/>
      <c r="S60" s="187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 t="s">
        <v>118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</row>
    <row r="61" spans="1:60" x14ac:dyDescent="0.2">
      <c r="A61" s="173" t="s">
        <v>105</v>
      </c>
      <c r="B61" s="177" t="s">
        <v>60</v>
      </c>
      <c r="C61" s="199" t="s">
        <v>61</v>
      </c>
      <c r="D61" s="180"/>
      <c r="E61" s="184"/>
      <c r="F61" s="189"/>
      <c r="G61" s="189">
        <f>SUM(G62:G66)</f>
        <v>0</v>
      </c>
      <c r="H61" s="189"/>
      <c r="I61" s="189">
        <f>SUM(I62:I66)</f>
        <v>0</v>
      </c>
      <c r="J61" s="189"/>
      <c r="K61" s="189">
        <f>SUM(K62:K66)</f>
        <v>79.5</v>
      </c>
      <c r="L61" s="189"/>
      <c r="M61" s="189">
        <f>SUM(M62:M66)</f>
        <v>0</v>
      </c>
      <c r="N61" s="189"/>
      <c r="O61" s="189">
        <f>SUM(O62:O66)</f>
        <v>0</v>
      </c>
      <c r="P61" s="189"/>
      <c r="Q61" s="189">
        <f>SUM(Q62:Q66)</f>
        <v>0</v>
      </c>
      <c r="R61" s="190"/>
      <c r="S61" s="189"/>
      <c r="AE61" t="s">
        <v>106</v>
      </c>
    </row>
    <row r="62" spans="1:60" outlineLevel="1" x14ac:dyDescent="0.2">
      <c r="A62" s="165">
        <v>13</v>
      </c>
      <c r="B62" s="176" t="s">
        <v>173</v>
      </c>
      <c r="C62" s="197" t="s">
        <v>174</v>
      </c>
      <c r="D62" s="178" t="s">
        <v>175</v>
      </c>
      <c r="E62" s="182">
        <v>0.313</v>
      </c>
      <c r="F62" s="187"/>
      <c r="G62" s="187">
        <f>ROUND(E62*F62,2)</f>
        <v>0</v>
      </c>
      <c r="H62" s="187">
        <v>0</v>
      </c>
      <c r="I62" s="187">
        <f>ROUND(E62*H62,2)</f>
        <v>0</v>
      </c>
      <c r="J62" s="187">
        <v>254</v>
      </c>
      <c r="K62" s="187">
        <f>ROUND(E62*J62,2)</f>
        <v>79.5</v>
      </c>
      <c r="L62" s="187">
        <v>21</v>
      </c>
      <c r="M62" s="187">
        <f>G62*(1+L62/100)</f>
        <v>0</v>
      </c>
      <c r="N62" s="187">
        <v>0</v>
      </c>
      <c r="O62" s="187">
        <f>ROUND(E62*N62,2)</f>
        <v>0</v>
      </c>
      <c r="P62" s="187">
        <v>0</v>
      </c>
      <c r="Q62" s="187">
        <f>ROUND(E62*P62,2)</f>
        <v>0</v>
      </c>
      <c r="R62" s="188" t="s">
        <v>110</v>
      </c>
      <c r="S62" s="187" t="s">
        <v>111</v>
      </c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 t="s">
        <v>112</v>
      </c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outlineLevel="1" x14ac:dyDescent="0.2">
      <c r="A63" s="165"/>
      <c r="B63" s="176"/>
      <c r="C63" s="198" t="s">
        <v>176</v>
      </c>
      <c r="D63" s="179"/>
      <c r="E63" s="183">
        <v>1.1429999999999999E-2</v>
      </c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8"/>
      <c r="S63" s="187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 t="s">
        <v>118</v>
      </c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65"/>
      <c r="B64" s="176"/>
      <c r="C64" s="198" t="s">
        <v>177</v>
      </c>
      <c r="D64" s="179"/>
      <c r="E64" s="183">
        <v>0.11748</v>
      </c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8"/>
      <c r="S64" s="187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 t="s">
        <v>118</v>
      </c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65"/>
      <c r="B65" s="176"/>
      <c r="C65" s="198" t="s">
        <v>178</v>
      </c>
      <c r="D65" s="179"/>
      <c r="E65" s="183">
        <v>7.1110000000000007E-2</v>
      </c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8"/>
      <c r="S65" s="187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 t="s">
        <v>118</v>
      </c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ht="22.5" outlineLevel="1" x14ac:dyDescent="0.2">
      <c r="A66" s="165"/>
      <c r="B66" s="176"/>
      <c r="C66" s="198" t="s">
        <v>179</v>
      </c>
      <c r="D66" s="179"/>
      <c r="E66" s="183">
        <v>0.11298</v>
      </c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8"/>
      <c r="S66" s="187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 t="s">
        <v>118</v>
      </c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</row>
    <row r="67" spans="1:60" x14ac:dyDescent="0.2">
      <c r="A67" s="173" t="s">
        <v>105</v>
      </c>
      <c r="B67" s="177" t="s">
        <v>62</v>
      </c>
      <c r="C67" s="199" t="s">
        <v>63</v>
      </c>
      <c r="D67" s="180"/>
      <c r="E67" s="184"/>
      <c r="F67" s="189"/>
      <c r="G67" s="189">
        <f>SUM(G68:G76)</f>
        <v>0</v>
      </c>
      <c r="H67" s="189"/>
      <c r="I67" s="189">
        <f>SUM(I68:I76)</f>
        <v>3018.46</v>
      </c>
      <c r="J67" s="189"/>
      <c r="K67" s="189">
        <f>SUM(K68:K76)</f>
        <v>766.48</v>
      </c>
      <c r="L67" s="189"/>
      <c r="M67" s="189">
        <f>SUM(M68:M76)</f>
        <v>0</v>
      </c>
      <c r="N67" s="189"/>
      <c r="O67" s="189">
        <f>SUM(O68:O76)</f>
        <v>0.01</v>
      </c>
      <c r="P67" s="189"/>
      <c r="Q67" s="189">
        <f>SUM(Q68:Q76)</f>
        <v>0.03</v>
      </c>
      <c r="R67" s="190"/>
      <c r="S67" s="189"/>
      <c r="AE67" t="s">
        <v>106</v>
      </c>
    </row>
    <row r="68" spans="1:60" outlineLevel="1" x14ac:dyDescent="0.2">
      <c r="A68" s="165">
        <v>14</v>
      </c>
      <c r="B68" s="176" t="s">
        <v>180</v>
      </c>
      <c r="C68" s="197" t="s">
        <v>181</v>
      </c>
      <c r="D68" s="178" t="s">
        <v>182</v>
      </c>
      <c r="E68" s="182">
        <v>1</v>
      </c>
      <c r="F68" s="187"/>
      <c r="G68" s="187">
        <f>ROUND(E68*F68,2)</f>
        <v>0</v>
      </c>
      <c r="H68" s="187">
        <v>3018.46</v>
      </c>
      <c r="I68" s="187">
        <f>ROUND(E68*H68,2)</f>
        <v>3018.46</v>
      </c>
      <c r="J68" s="187">
        <v>126.54</v>
      </c>
      <c r="K68" s="187">
        <f>ROUND(E68*J68,2)</f>
        <v>126.54</v>
      </c>
      <c r="L68" s="187">
        <v>21</v>
      </c>
      <c r="M68" s="187">
        <f>G68*(1+L68/100)</f>
        <v>0</v>
      </c>
      <c r="N68" s="187">
        <v>7.4700000000000001E-3</v>
      </c>
      <c r="O68" s="187">
        <f>ROUND(E68*N68,2)</f>
        <v>0.01</v>
      </c>
      <c r="P68" s="187">
        <v>0</v>
      </c>
      <c r="Q68" s="187">
        <f>ROUND(E68*P68,2)</f>
        <v>0</v>
      </c>
      <c r="R68" s="188" t="s">
        <v>183</v>
      </c>
      <c r="S68" s="187" t="s">
        <v>111</v>
      </c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 t="s">
        <v>112</v>
      </c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outlineLevel="1" x14ac:dyDescent="0.2">
      <c r="A69" s="165"/>
      <c r="B69" s="176"/>
      <c r="C69" s="198" t="s">
        <v>184</v>
      </c>
      <c r="D69" s="179"/>
      <c r="E69" s="183">
        <v>1</v>
      </c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8"/>
      <c r="S69" s="187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 t="s">
        <v>118</v>
      </c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outlineLevel="1" x14ac:dyDescent="0.2">
      <c r="A70" s="165">
        <v>15</v>
      </c>
      <c r="B70" s="176" t="s">
        <v>185</v>
      </c>
      <c r="C70" s="197" t="s">
        <v>186</v>
      </c>
      <c r="D70" s="178" t="s">
        <v>182</v>
      </c>
      <c r="E70" s="182">
        <v>1</v>
      </c>
      <c r="F70" s="187"/>
      <c r="G70" s="187">
        <f>ROUND(E70*F70,2)</f>
        <v>0</v>
      </c>
      <c r="H70" s="187">
        <v>0</v>
      </c>
      <c r="I70" s="187">
        <f>ROUND(E70*H70,2)</f>
        <v>0</v>
      </c>
      <c r="J70" s="187">
        <v>83.2</v>
      </c>
      <c r="K70" s="187">
        <f>ROUND(E70*J70,2)</f>
        <v>83.2</v>
      </c>
      <c r="L70" s="187">
        <v>21</v>
      </c>
      <c r="M70" s="187">
        <f>G70*(1+L70/100)</f>
        <v>0</v>
      </c>
      <c r="N70" s="187">
        <v>0</v>
      </c>
      <c r="O70" s="187">
        <f>ROUND(E70*N70,2)</f>
        <v>0</v>
      </c>
      <c r="P70" s="187">
        <v>1.218E-2</v>
      </c>
      <c r="Q70" s="187">
        <f>ROUND(E70*P70,2)</f>
        <v>0.01</v>
      </c>
      <c r="R70" s="188" t="s">
        <v>183</v>
      </c>
      <c r="S70" s="187" t="s">
        <v>111</v>
      </c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 t="s">
        <v>112</v>
      </c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</row>
    <row r="71" spans="1:60" outlineLevel="1" x14ac:dyDescent="0.2">
      <c r="A71" s="165"/>
      <c r="B71" s="176"/>
      <c r="C71" s="198" t="s">
        <v>187</v>
      </c>
      <c r="D71" s="179"/>
      <c r="E71" s="183">
        <v>1</v>
      </c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8"/>
      <c r="S71" s="187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 t="s">
        <v>118</v>
      </c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outlineLevel="1" x14ac:dyDescent="0.2">
      <c r="A72" s="165">
        <v>16</v>
      </c>
      <c r="B72" s="176" t="s">
        <v>188</v>
      </c>
      <c r="C72" s="197" t="s">
        <v>189</v>
      </c>
      <c r="D72" s="178" t="s">
        <v>182</v>
      </c>
      <c r="E72" s="182">
        <v>7</v>
      </c>
      <c r="F72" s="187"/>
      <c r="G72" s="187">
        <f>ROUND(E72*F72,2)</f>
        <v>0</v>
      </c>
      <c r="H72" s="187">
        <v>0</v>
      </c>
      <c r="I72" s="187">
        <f>ROUND(E72*H72,2)</f>
        <v>0</v>
      </c>
      <c r="J72" s="187">
        <v>77.900000000000006</v>
      </c>
      <c r="K72" s="187">
        <f>ROUND(E72*J72,2)</f>
        <v>545.29999999999995</v>
      </c>
      <c r="L72" s="187">
        <v>21</v>
      </c>
      <c r="M72" s="187">
        <f>G72*(1+L72/100)</f>
        <v>0</v>
      </c>
      <c r="N72" s="187">
        <v>0</v>
      </c>
      <c r="O72" s="187">
        <f>ROUND(E72*N72,2)</f>
        <v>0</v>
      </c>
      <c r="P72" s="187">
        <v>3.0999999999999999E-3</v>
      </c>
      <c r="Q72" s="187">
        <f>ROUND(E72*P72,2)</f>
        <v>0.02</v>
      </c>
      <c r="R72" s="188" t="s">
        <v>183</v>
      </c>
      <c r="S72" s="187" t="s">
        <v>111</v>
      </c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 t="s">
        <v>112</v>
      </c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</row>
    <row r="73" spans="1:60" outlineLevel="1" x14ac:dyDescent="0.2">
      <c r="A73" s="165"/>
      <c r="B73" s="176"/>
      <c r="C73" s="198" t="s">
        <v>190</v>
      </c>
      <c r="D73" s="179"/>
      <c r="E73" s="183">
        <v>4</v>
      </c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  <c r="S73" s="187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 t="s">
        <v>118</v>
      </c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</row>
    <row r="74" spans="1:60" outlineLevel="1" x14ac:dyDescent="0.2">
      <c r="A74" s="165"/>
      <c r="B74" s="176"/>
      <c r="C74" s="198" t="s">
        <v>191</v>
      </c>
      <c r="D74" s="179"/>
      <c r="E74" s="183">
        <v>3</v>
      </c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8"/>
      <c r="S74" s="187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 t="s">
        <v>118</v>
      </c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</row>
    <row r="75" spans="1:60" outlineLevel="1" x14ac:dyDescent="0.2">
      <c r="A75" s="165">
        <v>17</v>
      </c>
      <c r="B75" s="176" t="s">
        <v>192</v>
      </c>
      <c r="C75" s="197" t="s">
        <v>193</v>
      </c>
      <c r="D75" s="178" t="s">
        <v>175</v>
      </c>
      <c r="E75" s="182">
        <v>2.2749999999999999E-2</v>
      </c>
      <c r="F75" s="187"/>
      <c r="G75" s="187">
        <f>ROUND(E75*F75,2)</f>
        <v>0</v>
      </c>
      <c r="H75" s="187">
        <v>0</v>
      </c>
      <c r="I75" s="187">
        <f>ROUND(E75*H75,2)</f>
        <v>0</v>
      </c>
      <c r="J75" s="187">
        <v>503</v>
      </c>
      <c r="K75" s="187">
        <f>ROUND(E75*J75,2)</f>
        <v>11.44</v>
      </c>
      <c r="L75" s="187">
        <v>21</v>
      </c>
      <c r="M75" s="187">
        <f>G75*(1+L75/100)</f>
        <v>0</v>
      </c>
      <c r="N75" s="187">
        <v>0</v>
      </c>
      <c r="O75" s="187">
        <f>ROUND(E75*N75,2)</f>
        <v>0</v>
      </c>
      <c r="P75" s="187">
        <v>0</v>
      </c>
      <c r="Q75" s="187">
        <f>ROUND(E75*P75,2)</f>
        <v>0</v>
      </c>
      <c r="R75" s="188" t="s">
        <v>183</v>
      </c>
      <c r="S75" s="187" t="s">
        <v>111</v>
      </c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 t="s">
        <v>112</v>
      </c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outlineLevel="1" x14ac:dyDescent="0.2">
      <c r="A76" s="165"/>
      <c r="B76" s="176"/>
      <c r="C76" s="198" t="s">
        <v>194</v>
      </c>
      <c r="D76" s="179"/>
      <c r="E76" s="183">
        <v>2.2749999999999999E-2</v>
      </c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8"/>
      <c r="S76" s="187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 t="s">
        <v>118</v>
      </c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</row>
    <row r="77" spans="1:60" x14ac:dyDescent="0.2">
      <c r="A77" s="173" t="s">
        <v>105</v>
      </c>
      <c r="B77" s="177" t="s">
        <v>64</v>
      </c>
      <c r="C77" s="199" t="s">
        <v>65</v>
      </c>
      <c r="D77" s="180"/>
      <c r="E77" s="184"/>
      <c r="F77" s="189"/>
      <c r="G77" s="189">
        <f>SUM(G78:G97)</f>
        <v>0</v>
      </c>
      <c r="H77" s="189"/>
      <c r="I77" s="189">
        <f>SUM(I78:I97)</f>
        <v>2409.89</v>
      </c>
      <c r="J77" s="189"/>
      <c r="K77" s="189">
        <f>SUM(K78:K97)</f>
        <v>6657.4299999999994</v>
      </c>
      <c r="L77" s="189"/>
      <c r="M77" s="189">
        <f>SUM(M78:M97)</f>
        <v>0</v>
      </c>
      <c r="N77" s="189"/>
      <c r="O77" s="189">
        <f>SUM(O78:O97)</f>
        <v>0.12</v>
      </c>
      <c r="P77" s="189"/>
      <c r="Q77" s="189">
        <f>SUM(Q78:Q97)</f>
        <v>0.06</v>
      </c>
      <c r="R77" s="190"/>
      <c r="S77" s="189"/>
      <c r="AE77" t="s">
        <v>106</v>
      </c>
    </row>
    <row r="78" spans="1:60" outlineLevel="1" x14ac:dyDescent="0.2">
      <c r="A78" s="165">
        <v>18</v>
      </c>
      <c r="B78" s="176" t="s">
        <v>195</v>
      </c>
      <c r="C78" s="197" t="s">
        <v>196</v>
      </c>
      <c r="D78" s="178" t="s">
        <v>146</v>
      </c>
      <c r="E78" s="182">
        <v>28.5</v>
      </c>
      <c r="F78" s="187"/>
      <c r="G78" s="187">
        <f>ROUND(E78*F78,2)</f>
        <v>0</v>
      </c>
      <c r="H78" s="187">
        <v>0</v>
      </c>
      <c r="I78" s="187">
        <f>ROUND(E78*H78,2)</f>
        <v>0</v>
      </c>
      <c r="J78" s="187">
        <v>43.5</v>
      </c>
      <c r="K78" s="187">
        <f>ROUND(E78*J78,2)</f>
        <v>1239.75</v>
      </c>
      <c r="L78" s="187">
        <v>21</v>
      </c>
      <c r="M78" s="187">
        <f>G78*(1+L78/100)</f>
        <v>0</v>
      </c>
      <c r="N78" s="187">
        <v>0</v>
      </c>
      <c r="O78" s="187">
        <f>ROUND(E78*N78,2)</f>
        <v>0</v>
      </c>
      <c r="P78" s="187">
        <v>2.1299999999999999E-3</v>
      </c>
      <c r="Q78" s="187">
        <f>ROUND(E78*P78,2)</f>
        <v>0.06</v>
      </c>
      <c r="R78" s="188" t="s">
        <v>183</v>
      </c>
      <c r="S78" s="187" t="s">
        <v>111</v>
      </c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 t="s">
        <v>112</v>
      </c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</row>
    <row r="79" spans="1:60" outlineLevel="1" x14ac:dyDescent="0.2">
      <c r="A79" s="165"/>
      <c r="B79" s="176"/>
      <c r="C79" s="198" t="s">
        <v>157</v>
      </c>
      <c r="D79" s="179"/>
      <c r="E79" s="183">
        <v>6</v>
      </c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8"/>
      <c r="S79" s="187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 t="s">
        <v>118</v>
      </c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</row>
    <row r="80" spans="1:60" outlineLevel="1" x14ac:dyDescent="0.2">
      <c r="A80" s="165"/>
      <c r="B80" s="176"/>
      <c r="C80" s="198" t="s">
        <v>159</v>
      </c>
      <c r="D80" s="179"/>
      <c r="E80" s="183">
        <v>7.5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8"/>
      <c r="S80" s="187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 t="s">
        <v>118</v>
      </c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</row>
    <row r="81" spans="1:60" outlineLevel="1" x14ac:dyDescent="0.2">
      <c r="A81" s="165"/>
      <c r="B81" s="176"/>
      <c r="C81" s="198" t="s">
        <v>161</v>
      </c>
      <c r="D81" s="179"/>
      <c r="E81" s="183">
        <v>15</v>
      </c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8"/>
      <c r="S81" s="187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 t="s">
        <v>118</v>
      </c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</row>
    <row r="82" spans="1:60" outlineLevel="1" x14ac:dyDescent="0.2">
      <c r="A82" s="165">
        <v>19</v>
      </c>
      <c r="B82" s="176" t="s">
        <v>197</v>
      </c>
      <c r="C82" s="197" t="s">
        <v>198</v>
      </c>
      <c r="D82" s="178" t="s">
        <v>146</v>
      </c>
      <c r="E82" s="182">
        <v>28.5</v>
      </c>
      <c r="F82" s="187"/>
      <c r="G82" s="187">
        <f>ROUND(E82*F82,2)</f>
        <v>0</v>
      </c>
      <c r="H82" s="187">
        <v>55.29</v>
      </c>
      <c r="I82" s="187">
        <f>ROUND(E82*H82,2)</f>
        <v>1575.77</v>
      </c>
      <c r="J82" s="187">
        <v>159.71</v>
      </c>
      <c r="K82" s="187">
        <f>ROUND(E82*J82,2)</f>
        <v>4551.74</v>
      </c>
      <c r="L82" s="187">
        <v>21</v>
      </c>
      <c r="M82" s="187">
        <f>G82*(1+L82/100)</f>
        <v>0</v>
      </c>
      <c r="N82" s="187">
        <v>3.9199999999999999E-3</v>
      </c>
      <c r="O82" s="187">
        <f>ROUND(E82*N82,2)</f>
        <v>0.11</v>
      </c>
      <c r="P82" s="187">
        <v>0</v>
      </c>
      <c r="Q82" s="187">
        <f>ROUND(E82*P82,2)</f>
        <v>0</v>
      </c>
      <c r="R82" s="188" t="s">
        <v>183</v>
      </c>
      <c r="S82" s="187" t="s">
        <v>111</v>
      </c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 t="s">
        <v>112</v>
      </c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</row>
    <row r="83" spans="1:60" outlineLevel="1" x14ac:dyDescent="0.2">
      <c r="A83" s="165"/>
      <c r="B83" s="176"/>
      <c r="C83" s="247" t="s">
        <v>199</v>
      </c>
      <c r="D83" s="248"/>
      <c r="E83" s="249"/>
      <c r="F83" s="250"/>
      <c r="G83" s="251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8"/>
      <c r="S83" s="187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 t="s">
        <v>113</v>
      </c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72" t="str">
        <f>C83</f>
        <v>Potrubí včetně tvarovek a zednických výpomocí.</v>
      </c>
      <c r="BB83" s="164"/>
      <c r="BC83" s="164"/>
      <c r="BD83" s="164"/>
      <c r="BE83" s="164"/>
      <c r="BF83" s="164"/>
      <c r="BG83" s="164"/>
      <c r="BH83" s="164"/>
    </row>
    <row r="84" spans="1:60" outlineLevel="1" x14ac:dyDescent="0.2">
      <c r="A84" s="165"/>
      <c r="B84" s="176"/>
      <c r="C84" s="247" t="s">
        <v>200</v>
      </c>
      <c r="D84" s="248"/>
      <c r="E84" s="249"/>
      <c r="F84" s="250"/>
      <c r="G84" s="251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8"/>
      <c r="S84" s="187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 t="s">
        <v>113</v>
      </c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72" t="str">
        <f>C84</f>
        <v>Včetně pomocného lešení o výšce podlahy do 1900 mm a pro zatížení do 1,5 kPa.</v>
      </c>
      <c r="BB84" s="164"/>
      <c r="BC84" s="164"/>
      <c r="BD84" s="164"/>
      <c r="BE84" s="164"/>
      <c r="BF84" s="164"/>
      <c r="BG84" s="164"/>
      <c r="BH84" s="164"/>
    </row>
    <row r="85" spans="1:60" outlineLevel="1" x14ac:dyDescent="0.2">
      <c r="A85" s="165"/>
      <c r="B85" s="176"/>
      <c r="C85" s="198" t="s">
        <v>157</v>
      </c>
      <c r="D85" s="179"/>
      <c r="E85" s="183">
        <v>6</v>
      </c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8"/>
      <c r="S85" s="187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 t="s">
        <v>118</v>
      </c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</row>
    <row r="86" spans="1:60" outlineLevel="1" x14ac:dyDescent="0.2">
      <c r="A86" s="165"/>
      <c r="B86" s="176"/>
      <c r="C86" s="198" t="s">
        <v>159</v>
      </c>
      <c r="D86" s="179"/>
      <c r="E86" s="183">
        <v>7.5</v>
      </c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8"/>
      <c r="S86" s="187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 t="s">
        <v>118</v>
      </c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</row>
    <row r="87" spans="1:60" outlineLevel="1" x14ac:dyDescent="0.2">
      <c r="A87" s="165"/>
      <c r="B87" s="176"/>
      <c r="C87" s="198" t="s">
        <v>161</v>
      </c>
      <c r="D87" s="179"/>
      <c r="E87" s="183">
        <v>15</v>
      </c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8"/>
      <c r="S87" s="187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 t="s">
        <v>118</v>
      </c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</row>
    <row r="88" spans="1:60" ht="22.5" outlineLevel="1" x14ac:dyDescent="0.2">
      <c r="A88" s="165">
        <v>20</v>
      </c>
      <c r="B88" s="176" t="s">
        <v>201</v>
      </c>
      <c r="C88" s="197" t="s">
        <v>202</v>
      </c>
      <c r="D88" s="178" t="s">
        <v>146</v>
      </c>
      <c r="E88" s="182">
        <v>3</v>
      </c>
      <c r="F88" s="187"/>
      <c r="G88" s="187">
        <f>ROUND(E88*F88,2)</f>
        <v>0</v>
      </c>
      <c r="H88" s="187">
        <v>11.34</v>
      </c>
      <c r="I88" s="187">
        <f>ROUND(E88*H88,2)</f>
        <v>34.020000000000003</v>
      </c>
      <c r="J88" s="187">
        <v>37.659999999999997</v>
      </c>
      <c r="K88" s="187">
        <f>ROUND(E88*J88,2)</f>
        <v>112.98</v>
      </c>
      <c r="L88" s="187">
        <v>21</v>
      </c>
      <c r="M88" s="187">
        <f>G88*(1+L88/100)</f>
        <v>0</v>
      </c>
      <c r="N88" s="187">
        <v>0</v>
      </c>
      <c r="O88" s="187">
        <f>ROUND(E88*N88,2)</f>
        <v>0</v>
      </c>
      <c r="P88" s="187">
        <v>0</v>
      </c>
      <c r="Q88" s="187">
        <f>ROUND(E88*P88,2)</f>
        <v>0</v>
      </c>
      <c r="R88" s="188" t="s">
        <v>183</v>
      </c>
      <c r="S88" s="187" t="s">
        <v>111</v>
      </c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 t="s">
        <v>112</v>
      </c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</row>
    <row r="89" spans="1:60" outlineLevel="1" x14ac:dyDescent="0.2">
      <c r="A89" s="165"/>
      <c r="B89" s="176"/>
      <c r="C89" s="247" t="s">
        <v>203</v>
      </c>
      <c r="D89" s="248"/>
      <c r="E89" s="249"/>
      <c r="F89" s="250"/>
      <c r="G89" s="251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8"/>
      <c r="S89" s="187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 t="s">
        <v>113</v>
      </c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72" t="str">
        <f>C89</f>
        <v>V položce je kalkulována dodávka izolační trubice, spon a lepicí pásky.</v>
      </c>
      <c r="BB89" s="164"/>
      <c r="BC89" s="164"/>
      <c r="BD89" s="164"/>
      <c r="BE89" s="164"/>
      <c r="BF89" s="164"/>
      <c r="BG89" s="164"/>
      <c r="BH89" s="164"/>
    </row>
    <row r="90" spans="1:60" outlineLevel="1" x14ac:dyDescent="0.2">
      <c r="A90" s="165"/>
      <c r="B90" s="176"/>
      <c r="C90" s="198" t="s">
        <v>204</v>
      </c>
      <c r="D90" s="179"/>
      <c r="E90" s="183">
        <v>3</v>
      </c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8"/>
      <c r="S90" s="187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 t="s">
        <v>118</v>
      </c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</row>
    <row r="91" spans="1:60" outlineLevel="1" x14ac:dyDescent="0.2">
      <c r="A91" s="165">
        <v>21</v>
      </c>
      <c r="B91" s="176" t="s">
        <v>205</v>
      </c>
      <c r="C91" s="197" t="s">
        <v>206</v>
      </c>
      <c r="D91" s="178" t="s">
        <v>182</v>
      </c>
      <c r="E91" s="182">
        <v>10</v>
      </c>
      <c r="F91" s="187"/>
      <c r="G91" s="187">
        <f>ROUND(E91*F91,2)</f>
        <v>0</v>
      </c>
      <c r="H91" s="187">
        <v>80.010000000000005</v>
      </c>
      <c r="I91" s="187">
        <f>ROUND(E91*H91,2)</f>
        <v>800.1</v>
      </c>
      <c r="J91" s="187">
        <v>74.989999999999995</v>
      </c>
      <c r="K91" s="187">
        <f>ROUND(E91*J91,2)</f>
        <v>749.9</v>
      </c>
      <c r="L91" s="187">
        <v>21</v>
      </c>
      <c r="M91" s="187">
        <f>G91*(1+L91/100)</f>
        <v>0</v>
      </c>
      <c r="N91" s="187">
        <v>6.3000000000000003E-4</v>
      </c>
      <c r="O91" s="187">
        <f>ROUND(E91*N91,2)</f>
        <v>0.01</v>
      </c>
      <c r="P91" s="187">
        <v>0</v>
      </c>
      <c r="Q91" s="187">
        <f>ROUND(E91*P91,2)</f>
        <v>0</v>
      </c>
      <c r="R91" s="188" t="s">
        <v>183</v>
      </c>
      <c r="S91" s="187" t="s">
        <v>111</v>
      </c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 t="s">
        <v>112</v>
      </c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</row>
    <row r="92" spans="1:60" outlineLevel="1" x14ac:dyDescent="0.2">
      <c r="A92" s="165"/>
      <c r="B92" s="176"/>
      <c r="C92" s="247" t="s">
        <v>207</v>
      </c>
      <c r="D92" s="248"/>
      <c r="E92" s="249"/>
      <c r="F92" s="250"/>
      <c r="G92" s="251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8"/>
      <c r="S92" s="187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 t="s">
        <v>113</v>
      </c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72" t="str">
        <f>C92</f>
        <v>Včetněi vyvedení a upevnění výpustek.</v>
      </c>
      <c r="BB92" s="164"/>
      <c r="BC92" s="164"/>
      <c r="BD92" s="164"/>
      <c r="BE92" s="164"/>
      <c r="BF92" s="164"/>
      <c r="BG92" s="164"/>
      <c r="BH92" s="164"/>
    </row>
    <row r="93" spans="1:60" outlineLevel="1" x14ac:dyDescent="0.2">
      <c r="A93" s="165"/>
      <c r="B93" s="176"/>
      <c r="C93" s="198" t="s">
        <v>208</v>
      </c>
      <c r="D93" s="179"/>
      <c r="E93" s="183">
        <v>4</v>
      </c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8"/>
      <c r="S93" s="187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 t="s">
        <v>118</v>
      </c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outlineLevel="1" x14ac:dyDescent="0.2">
      <c r="A94" s="165"/>
      <c r="B94" s="176"/>
      <c r="C94" s="198" t="s">
        <v>209</v>
      </c>
      <c r="D94" s="179"/>
      <c r="E94" s="183">
        <v>6</v>
      </c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8"/>
      <c r="S94" s="187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 t="s">
        <v>118</v>
      </c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</row>
    <row r="95" spans="1:60" outlineLevel="1" x14ac:dyDescent="0.2">
      <c r="A95" s="165">
        <v>22</v>
      </c>
      <c r="B95" s="176" t="s">
        <v>210</v>
      </c>
      <c r="C95" s="197" t="s">
        <v>211</v>
      </c>
      <c r="D95" s="178" t="s">
        <v>175</v>
      </c>
      <c r="E95" s="182">
        <v>6.6800000000000002E-3</v>
      </c>
      <c r="F95" s="187"/>
      <c r="G95" s="187">
        <f>ROUND(E95*F95,2)</f>
        <v>0</v>
      </c>
      <c r="H95" s="187">
        <v>0</v>
      </c>
      <c r="I95" s="187">
        <f>ROUND(E95*H95,2)</f>
        <v>0</v>
      </c>
      <c r="J95" s="187">
        <v>457.5</v>
      </c>
      <c r="K95" s="187">
        <f>ROUND(E95*J95,2)</f>
        <v>3.06</v>
      </c>
      <c r="L95" s="187">
        <v>21</v>
      </c>
      <c r="M95" s="187">
        <f>G95*(1+L95/100)</f>
        <v>0</v>
      </c>
      <c r="N95" s="187">
        <v>0</v>
      </c>
      <c r="O95" s="187">
        <f>ROUND(E95*N95,2)</f>
        <v>0</v>
      </c>
      <c r="P95" s="187">
        <v>0</v>
      </c>
      <c r="Q95" s="187">
        <f>ROUND(E95*P95,2)</f>
        <v>0</v>
      </c>
      <c r="R95" s="188" t="s">
        <v>183</v>
      </c>
      <c r="S95" s="187" t="s">
        <v>111</v>
      </c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 t="s">
        <v>112</v>
      </c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</row>
    <row r="96" spans="1:60" outlineLevel="1" x14ac:dyDescent="0.2">
      <c r="A96" s="165"/>
      <c r="B96" s="176"/>
      <c r="C96" s="198" t="s">
        <v>212</v>
      </c>
      <c r="D96" s="179"/>
      <c r="E96" s="183">
        <v>6.3000000000000003E-4</v>
      </c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8"/>
      <c r="S96" s="187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 t="s">
        <v>118</v>
      </c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</row>
    <row r="97" spans="1:60" outlineLevel="1" x14ac:dyDescent="0.2">
      <c r="A97" s="165"/>
      <c r="B97" s="176"/>
      <c r="C97" s="198" t="s">
        <v>213</v>
      </c>
      <c r="D97" s="179"/>
      <c r="E97" s="183">
        <v>6.0499999999999998E-3</v>
      </c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8"/>
      <c r="S97" s="187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 t="s">
        <v>118</v>
      </c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</row>
    <row r="98" spans="1:60" x14ac:dyDescent="0.2">
      <c r="A98" s="173" t="s">
        <v>105</v>
      </c>
      <c r="B98" s="177" t="s">
        <v>66</v>
      </c>
      <c r="C98" s="199" t="s">
        <v>67</v>
      </c>
      <c r="D98" s="180"/>
      <c r="E98" s="184"/>
      <c r="F98" s="189"/>
      <c r="G98" s="189">
        <f>SUM(G99:G135)</f>
        <v>0</v>
      </c>
      <c r="H98" s="189"/>
      <c r="I98" s="189">
        <f>SUM(I99:I135)</f>
        <v>69365.86</v>
      </c>
      <c r="J98" s="189"/>
      <c r="K98" s="189">
        <f>SUM(K99:K135)</f>
        <v>7942.58</v>
      </c>
      <c r="L98" s="189"/>
      <c r="M98" s="189">
        <f>SUM(M99:M135)</f>
        <v>0</v>
      </c>
      <c r="N98" s="189"/>
      <c r="O98" s="189">
        <f>SUM(O99:O135)</f>
        <v>0.32</v>
      </c>
      <c r="P98" s="189"/>
      <c r="Q98" s="189">
        <f>SUM(Q99:Q135)</f>
        <v>0.34</v>
      </c>
      <c r="R98" s="190"/>
      <c r="S98" s="189"/>
      <c r="AE98" t="s">
        <v>106</v>
      </c>
    </row>
    <row r="99" spans="1:60" outlineLevel="1" x14ac:dyDescent="0.2">
      <c r="A99" s="165">
        <v>23</v>
      </c>
      <c r="B99" s="176" t="s">
        <v>214</v>
      </c>
      <c r="C99" s="197" t="s">
        <v>215</v>
      </c>
      <c r="D99" s="178" t="s">
        <v>216</v>
      </c>
      <c r="E99" s="182">
        <v>6</v>
      </c>
      <c r="F99" s="187"/>
      <c r="G99" s="187">
        <f>ROUND(E99*F99,2)</f>
        <v>0</v>
      </c>
      <c r="H99" s="187">
        <v>0</v>
      </c>
      <c r="I99" s="187">
        <f>ROUND(E99*H99,2)</f>
        <v>0</v>
      </c>
      <c r="J99" s="187">
        <v>117</v>
      </c>
      <c r="K99" s="187">
        <f>ROUND(E99*J99,2)</f>
        <v>702</v>
      </c>
      <c r="L99" s="187">
        <v>21</v>
      </c>
      <c r="M99" s="187">
        <f>G99*(1+L99/100)</f>
        <v>0</v>
      </c>
      <c r="N99" s="187">
        <v>0</v>
      </c>
      <c r="O99" s="187">
        <f>ROUND(E99*N99,2)</f>
        <v>0</v>
      </c>
      <c r="P99" s="187">
        <v>3.4200000000000001E-2</v>
      </c>
      <c r="Q99" s="187">
        <f>ROUND(E99*P99,2)</f>
        <v>0.21</v>
      </c>
      <c r="R99" s="188" t="s">
        <v>183</v>
      </c>
      <c r="S99" s="187" t="s">
        <v>111</v>
      </c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 t="s">
        <v>112</v>
      </c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</row>
    <row r="100" spans="1:60" outlineLevel="1" x14ac:dyDescent="0.2">
      <c r="A100" s="165"/>
      <c r="B100" s="176"/>
      <c r="C100" s="198" t="s">
        <v>217</v>
      </c>
      <c r="D100" s="179"/>
      <c r="E100" s="183">
        <v>3</v>
      </c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8"/>
      <c r="S100" s="187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 t="s">
        <v>118</v>
      </c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</row>
    <row r="101" spans="1:60" outlineLevel="1" x14ac:dyDescent="0.2">
      <c r="A101" s="165"/>
      <c r="B101" s="176"/>
      <c r="C101" s="198" t="s">
        <v>218</v>
      </c>
      <c r="D101" s="179"/>
      <c r="E101" s="183">
        <v>3</v>
      </c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8"/>
      <c r="S101" s="187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 t="s">
        <v>118</v>
      </c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</row>
    <row r="102" spans="1:60" ht="22.5" outlineLevel="1" x14ac:dyDescent="0.2">
      <c r="A102" s="165">
        <v>24</v>
      </c>
      <c r="B102" s="176" t="s">
        <v>219</v>
      </c>
      <c r="C102" s="197" t="s">
        <v>220</v>
      </c>
      <c r="D102" s="178" t="s">
        <v>216</v>
      </c>
      <c r="E102" s="182">
        <v>6</v>
      </c>
      <c r="F102" s="187"/>
      <c r="G102" s="187">
        <f>ROUND(E102*F102,2)</f>
        <v>0</v>
      </c>
      <c r="H102" s="187">
        <v>4882.92</v>
      </c>
      <c r="I102" s="187">
        <f>ROUND(E102*H102,2)</f>
        <v>29297.52</v>
      </c>
      <c r="J102" s="187">
        <v>547.08000000000004</v>
      </c>
      <c r="K102" s="187">
        <f>ROUND(E102*J102,2)</f>
        <v>3282.48</v>
      </c>
      <c r="L102" s="187">
        <v>21</v>
      </c>
      <c r="M102" s="187">
        <f>G102*(1+L102/100)</f>
        <v>0</v>
      </c>
      <c r="N102" s="187">
        <v>3.2219999999999999E-2</v>
      </c>
      <c r="O102" s="187">
        <f>ROUND(E102*N102,2)</f>
        <v>0.19</v>
      </c>
      <c r="P102" s="187">
        <v>0</v>
      </c>
      <c r="Q102" s="187">
        <f>ROUND(E102*P102,2)</f>
        <v>0</v>
      </c>
      <c r="R102" s="188" t="s">
        <v>183</v>
      </c>
      <c r="S102" s="187" t="s">
        <v>111</v>
      </c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 t="s">
        <v>112</v>
      </c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</row>
    <row r="103" spans="1:60" outlineLevel="1" x14ac:dyDescent="0.2">
      <c r="A103" s="165"/>
      <c r="B103" s="176"/>
      <c r="C103" s="198" t="s">
        <v>217</v>
      </c>
      <c r="D103" s="179"/>
      <c r="E103" s="183">
        <v>3</v>
      </c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8"/>
      <c r="S103" s="187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 t="s">
        <v>118</v>
      </c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</row>
    <row r="104" spans="1:60" outlineLevel="1" x14ac:dyDescent="0.2">
      <c r="A104" s="165"/>
      <c r="B104" s="176"/>
      <c r="C104" s="198" t="s">
        <v>218</v>
      </c>
      <c r="D104" s="179"/>
      <c r="E104" s="183">
        <v>3</v>
      </c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8"/>
      <c r="S104" s="187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 t="s">
        <v>118</v>
      </c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</row>
    <row r="105" spans="1:60" ht="22.5" outlineLevel="1" x14ac:dyDescent="0.2">
      <c r="A105" s="165">
        <v>25</v>
      </c>
      <c r="B105" s="176" t="s">
        <v>221</v>
      </c>
      <c r="C105" s="197" t="s">
        <v>222</v>
      </c>
      <c r="D105" s="178" t="s">
        <v>216</v>
      </c>
      <c r="E105" s="182">
        <v>3</v>
      </c>
      <c r="F105" s="187"/>
      <c r="G105" s="187">
        <f>ROUND(E105*F105,2)</f>
        <v>0</v>
      </c>
      <c r="H105" s="187">
        <v>6944.82</v>
      </c>
      <c r="I105" s="187">
        <f>ROUND(E105*H105,2)</f>
        <v>20834.46</v>
      </c>
      <c r="J105" s="187">
        <v>160.18</v>
      </c>
      <c r="K105" s="187">
        <f>ROUND(E105*J105,2)</f>
        <v>480.54</v>
      </c>
      <c r="L105" s="187">
        <v>21</v>
      </c>
      <c r="M105" s="187">
        <f>G105*(1+L105/100)</f>
        <v>0</v>
      </c>
      <c r="N105" s="187">
        <v>1.6E-2</v>
      </c>
      <c r="O105" s="187">
        <f>ROUND(E105*N105,2)</f>
        <v>0.05</v>
      </c>
      <c r="P105" s="187">
        <v>0</v>
      </c>
      <c r="Q105" s="187">
        <f>ROUND(E105*P105,2)</f>
        <v>0</v>
      </c>
      <c r="R105" s="188" t="s">
        <v>183</v>
      </c>
      <c r="S105" s="187" t="s">
        <v>111</v>
      </c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 t="s">
        <v>112</v>
      </c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</row>
    <row r="106" spans="1:60" outlineLevel="1" x14ac:dyDescent="0.2">
      <c r="A106" s="165"/>
      <c r="B106" s="176"/>
      <c r="C106" s="198" t="s">
        <v>217</v>
      </c>
      <c r="D106" s="179"/>
      <c r="E106" s="183">
        <v>3</v>
      </c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8"/>
      <c r="S106" s="187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 t="s">
        <v>118</v>
      </c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</row>
    <row r="107" spans="1:60" outlineLevel="1" x14ac:dyDescent="0.2">
      <c r="A107" s="165">
        <v>26</v>
      </c>
      <c r="B107" s="176" t="s">
        <v>223</v>
      </c>
      <c r="C107" s="197" t="s">
        <v>224</v>
      </c>
      <c r="D107" s="178" t="s">
        <v>216</v>
      </c>
      <c r="E107" s="182">
        <v>3</v>
      </c>
      <c r="F107" s="187"/>
      <c r="G107" s="187">
        <f>ROUND(E107*F107,2)</f>
        <v>0</v>
      </c>
      <c r="H107" s="187">
        <v>0</v>
      </c>
      <c r="I107" s="187">
        <f>ROUND(E107*H107,2)</f>
        <v>0</v>
      </c>
      <c r="J107" s="187">
        <v>101.5</v>
      </c>
      <c r="K107" s="187">
        <f>ROUND(E107*J107,2)</f>
        <v>304.5</v>
      </c>
      <c r="L107" s="187">
        <v>21</v>
      </c>
      <c r="M107" s="187">
        <f>G107*(1+L107/100)</f>
        <v>0</v>
      </c>
      <c r="N107" s="187">
        <v>0</v>
      </c>
      <c r="O107" s="187">
        <f>ROUND(E107*N107,2)</f>
        <v>0</v>
      </c>
      <c r="P107" s="187">
        <v>1.72E-2</v>
      </c>
      <c r="Q107" s="187">
        <f>ROUND(E107*P107,2)</f>
        <v>0.05</v>
      </c>
      <c r="R107" s="188" t="s">
        <v>183</v>
      </c>
      <c r="S107" s="187" t="s">
        <v>111</v>
      </c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 t="s">
        <v>112</v>
      </c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</row>
    <row r="108" spans="1:60" outlineLevel="1" x14ac:dyDescent="0.2">
      <c r="A108" s="165"/>
      <c r="B108" s="176"/>
      <c r="C108" s="198" t="s">
        <v>225</v>
      </c>
      <c r="D108" s="179"/>
      <c r="E108" s="183">
        <v>3</v>
      </c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8"/>
      <c r="S108" s="187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 t="s">
        <v>118</v>
      </c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</row>
    <row r="109" spans="1:60" outlineLevel="1" x14ac:dyDescent="0.2">
      <c r="A109" s="165">
        <v>27</v>
      </c>
      <c r="B109" s="176" t="s">
        <v>226</v>
      </c>
      <c r="C109" s="197" t="s">
        <v>227</v>
      </c>
      <c r="D109" s="178" t="s">
        <v>216</v>
      </c>
      <c r="E109" s="182">
        <v>4</v>
      </c>
      <c r="F109" s="187"/>
      <c r="G109" s="187">
        <f>ROUND(E109*F109,2)</f>
        <v>0</v>
      </c>
      <c r="H109" s="187">
        <v>0</v>
      </c>
      <c r="I109" s="187">
        <f>ROUND(E109*H109,2)</f>
        <v>0</v>
      </c>
      <c r="J109" s="187">
        <v>96</v>
      </c>
      <c r="K109" s="187">
        <f>ROUND(E109*J109,2)</f>
        <v>384</v>
      </c>
      <c r="L109" s="187">
        <v>21</v>
      </c>
      <c r="M109" s="187">
        <f>G109*(1+L109/100)</f>
        <v>0</v>
      </c>
      <c r="N109" s="187">
        <v>0</v>
      </c>
      <c r="O109" s="187">
        <f>ROUND(E109*N109,2)</f>
        <v>0</v>
      </c>
      <c r="P109" s="187">
        <v>1.9460000000000002E-2</v>
      </c>
      <c r="Q109" s="187">
        <f>ROUND(E109*P109,2)</f>
        <v>0.08</v>
      </c>
      <c r="R109" s="188" t="s">
        <v>183</v>
      </c>
      <c r="S109" s="187" t="s">
        <v>111</v>
      </c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 t="s">
        <v>112</v>
      </c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</row>
    <row r="110" spans="1:60" outlineLevel="1" x14ac:dyDescent="0.2">
      <c r="A110" s="165"/>
      <c r="B110" s="176"/>
      <c r="C110" s="198" t="s">
        <v>228</v>
      </c>
      <c r="D110" s="179"/>
      <c r="E110" s="183">
        <v>2</v>
      </c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8"/>
      <c r="S110" s="187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 t="s">
        <v>118</v>
      </c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</row>
    <row r="111" spans="1:60" outlineLevel="1" x14ac:dyDescent="0.2">
      <c r="A111" s="165"/>
      <c r="B111" s="176"/>
      <c r="C111" s="198" t="s">
        <v>229</v>
      </c>
      <c r="D111" s="179"/>
      <c r="E111" s="183">
        <v>2</v>
      </c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  <c r="S111" s="187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 t="s">
        <v>118</v>
      </c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</row>
    <row r="112" spans="1:60" outlineLevel="1" x14ac:dyDescent="0.2">
      <c r="A112" s="165">
        <v>28</v>
      </c>
      <c r="B112" s="176" t="s">
        <v>230</v>
      </c>
      <c r="C112" s="197" t="s">
        <v>231</v>
      </c>
      <c r="D112" s="178" t="s">
        <v>216</v>
      </c>
      <c r="E112" s="182">
        <v>4</v>
      </c>
      <c r="F112" s="187"/>
      <c r="G112" s="187">
        <f>ROUND(E112*F112,2)</f>
        <v>0</v>
      </c>
      <c r="H112" s="187">
        <v>357.59</v>
      </c>
      <c r="I112" s="187">
        <f>ROUND(E112*H112,2)</f>
        <v>1430.36</v>
      </c>
      <c r="J112" s="187">
        <v>401.41</v>
      </c>
      <c r="K112" s="187">
        <f>ROUND(E112*J112,2)</f>
        <v>1605.64</v>
      </c>
      <c r="L112" s="187">
        <v>21</v>
      </c>
      <c r="M112" s="187">
        <f>G112*(1+L112/100)</f>
        <v>0</v>
      </c>
      <c r="N112" s="187">
        <v>8.4000000000000003E-4</v>
      </c>
      <c r="O112" s="187">
        <f>ROUND(E112*N112,2)</f>
        <v>0</v>
      </c>
      <c r="P112" s="187">
        <v>0</v>
      </c>
      <c r="Q112" s="187">
        <f>ROUND(E112*P112,2)</f>
        <v>0</v>
      </c>
      <c r="R112" s="188" t="s">
        <v>183</v>
      </c>
      <c r="S112" s="187" t="s">
        <v>111</v>
      </c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 t="s">
        <v>112</v>
      </c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</row>
    <row r="113" spans="1:60" outlineLevel="1" x14ac:dyDescent="0.2">
      <c r="A113" s="165"/>
      <c r="B113" s="176"/>
      <c r="C113" s="247" t="s">
        <v>232</v>
      </c>
      <c r="D113" s="248"/>
      <c r="E113" s="249"/>
      <c r="F113" s="250"/>
      <c r="G113" s="251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8"/>
      <c r="S113" s="187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 t="s">
        <v>113</v>
      </c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72" t="str">
        <f>C113</f>
        <v>Včetně dodání zápachové uzávěrky.</v>
      </c>
      <c r="BB113" s="164"/>
      <c r="BC113" s="164"/>
      <c r="BD113" s="164"/>
      <c r="BE113" s="164"/>
      <c r="BF113" s="164"/>
      <c r="BG113" s="164"/>
      <c r="BH113" s="164"/>
    </row>
    <row r="114" spans="1:60" outlineLevel="1" x14ac:dyDescent="0.2">
      <c r="A114" s="165"/>
      <c r="B114" s="176"/>
      <c r="C114" s="198" t="s">
        <v>228</v>
      </c>
      <c r="D114" s="179"/>
      <c r="E114" s="183">
        <v>2</v>
      </c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8"/>
      <c r="S114" s="187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 t="s">
        <v>118</v>
      </c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</row>
    <row r="115" spans="1:60" outlineLevel="1" x14ac:dyDescent="0.2">
      <c r="A115" s="165"/>
      <c r="B115" s="176"/>
      <c r="C115" s="198" t="s">
        <v>229</v>
      </c>
      <c r="D115" s="179"/>
      <c r="E115" s="183">
        <v>2</v>
      </c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8"/>
      <c r="S115" s="187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 t="s">
        <v>118</v>
      </c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</row>
    <row r="116" spans="1:60" ht="22.5" outlineLevel="1" x14ac:dyDescent="0.2">
      <c r="A116" s="165">
        <v>29</v>
      </c>
      <c r="B116" s="176" t="s">
        <v>233</v>
      </c>
      <c r="C116" s="197" t="s">
        <v>234</v>
      </c>
      <c r="D116" s="178" t="s">
        <v>182</v>
      </c>
      <c r="E116" s="182">
        <v>4</v>
      </c>
      <c r="F116" s="187"/>
      <c r="G116" s="187">
        <f>ROUND(E116*F116,2)</f>
        <v>0</v>
      </c>
      <c r="H116" s="187">
        <v>696.44</v>
      </c>
      <c r="I116" s="187">
        <f>ROUND(E116*H116,2)</f>
        <v>2785.76</v>
      </c>
      <c r="J116" s="187">
        <v>142.56</v>
      </c>
      <c r="K116" s="187">
        <f>ROUND(E116*J116,2)</f>
        <v>570.24</v>
      </c>
      <c r="L116" s="187">
        <v>21</v>
      </c>
      <c r="M116" s="187">
        <f>G116*(1+L116/100)</f>
        <v>0</v>
      </c>
      <c r="N116" s="187">
        <v>1E-3</v>
      </c>
      <c r="O116" s="187">
        <f>ROUND(E116*N116,2)</f>
        <v>0</v>
      </c>
      <c r="P116" s="187">
        <v>0</v>
      </c>
      <c r="Q116" s="187">
        <f>ROUND(E116*P116,2)</f>
        <v>0</v>
      </c>
      <c r="R116" s="188" t="s">
        <v>183</v>
      </c>
      <c r="S116" s="187" t="s">
        <v>111</v>
      </c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 t="s">
        <v>112</v>
      </c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</row>
    <row r="117" spans="1:60" outlineLevel="1" x14ac:dyDescent="0.2">
      <c r="A117" s="165"/>
      <c r="B117" s="176"/>
      <c r="C117" s="198" t="s">
        <v>228</v>
      </c>
      <c r="D117" s="179"/>
      <c r="E117" s="183">
        <v>2</v>
      </c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8"/>
      <c r="S117" s="187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 t="s">
        <v>118</v>
      </c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</row>
    <row r="118" spans="1:60" outlineLevel="1" x14ac:dyDescent="0.2">
      <c r="A118" s="165"/>
      <c r="B118" s="176"/>
      <c r="C118" s="198" t="s">
        <v>229</v>
      </c>
      <c r="D118" s="179"/>
      <c r="E118" s="183">
        <v>2</v>
      </c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8"/>
      <c r="S118" s="187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 t="s">
        <v>118</v>
      </c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</row>
    <row r="119" spans="1:60" outlineLevel="1" x14ac:dyDescent="0.2">
      <c r="A119" s="165">
        <v>30</v>
      </c>
      <c r="B119" s="176" t="s">
        <v>235</v>
      </c>
      <c r="C119" s="197" t="s">
        <v>236</v>
      </c>
      <c r="D119" s="178" t="s">
        <v>216</v>
      </c>
      <c r="E119" s="182">
        <v>4</v>
      </c>
      <c r="F119" s="187"/>
      <c r="G119" s="187">
        <f>ROUND(E119*F119,2)</f>
        <v>0</v>
      </c>
      <c r="H119" s="187">
        <v>0</v>
      </c>
      <c r="I119" s="187">
        <f>ROUND(E119*H119,2)</f>
        <v>0</v>
      </c>
      <c r="J119" s="187">
        <v>55.8</v>
      </c>
      <c r="K119" s="187">
        <f>ROUND(E119*J119,2)</f>
        <v>223.2</v>
      </c>
      <c r="L119" s="187">
        <v>21</v>
      </c>
      <c r="M119" s="187">
        <f>G119*(1+L119/100)</f>
        <v>0</v>
      </c>
      <c r="N119" s="187">
        <v>0</v>
      </c>
      <c r="O119" s="187">
        <f>ROUND(E119*N119,2)</f>
        <v>0</v>
      </c>
      <c r="P119" s="187">
        <v>8.5999999999999998E-4</v>
      </c>
      <c r="Q119" s="187">
        <f>ROUND(E119*P119,2)</f>
        <v>0</v>
      </c>
      <c r="R119" s="188" t="s">
        <v>183</v>
      </c>
      <c r="S119" s="187" t="s">
        <v>111</v>
      </c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 t="s">
        <v>112</v>
      </c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</row>
    <row r="120" spans="1:60" outlineLevel="1" x14ac:dyDescent="0.2">
      <c r="A120" s="165"/>
      <c r="B120" s="176"/>
      <c r="C120" s="198" t="s">
        <v>228</v>
      </c>
      <c r="D120" s="179"/>
      <c r="E120" s="183">
        <v>2</v>
      </c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8"/>
      <c r="S120" s="187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 t="s">
        <v>118</v>
      </c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</row>
    <row r="121" spans="1:60" outlineLevel="1" x14ac:dyDescent="0.2">
      <c r="A121" s="165"/>
      <c r="B121" s="176"/>
      <c r="C121" s="198" t="s">
        <v>229</v>
      </c>
      <c r="D121" s="179"/>
      <c r="E121" s="183">
        <v>2</v>
      </c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8"/>
      <c r="S121" s="187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 t="s">
        <v>118</v>
      </c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</row>
    <row r="122" spans="1:60" outlineLevel="1" x14ac:dyDescent="0.2">
      <c r="A122" s="165">
        <v>31</v>
      </c>
      <c r="B122" s="176" t="s">
        <v>237</v>
      </c>
      <c r="C122" s="197" t="s">
        <v>238</v>
      </c>
      <c r="D122" s="178" t="s">
        <v>182</v>
      </c>
      <c r="E122" s="182">
        <v>4</v>
      </c>
      <c r="F122" s="187"/>
      <c r="G122" s="187">
        <f>ROUND(E122*F122,2)</f>
        <v>0</v>
      </c>
      <c r="H122" s="187">
        <v>175.19</v>
      </c>
      <c r="I122" s="187">
        <f>ROUND(E122*H122,2)</f>
        <v>700.76</v>
      </c>
      <c r="J122" s="187">
        <v>78.81</v>
      </c>
      <c r="K122" s="187">
        <f>ROUND(E122*J122,2)</f>
        <v>315.24</v>
      </c>
      <c r="L122" s="187">
        <v>21</v>
      </c>
      <c r="M122" s="187">
        <f>G122*(1+L122/100)</f>
        <v>0</v>
      </c>
      <c r="N122" s="187">
        <v>2.0000000000000001E-4</v>
      </c>
      <c r="O122" s="187">
        <f>ROUND(E122*N122,2)</f>
        <v>0</v>
      </c>
      <c r="P122" s="187">
        <v>0</v>
      </c>
      <c r="Q122" s="187">
        <f>ROUND(E122*P122,2)</f>
        <v>0</v>
      </c>
      <c r="R122" s="188" t="s">
        <v>183</v>
      </c>
      <c r="S122" s="187" t="s">
        <v>111</v>
      </c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 t="s">
        <v>112</v>
      </c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</row>
    <row r="123" spans="1:60" outlineLevel="1" x14ac:dyDescent="0.2">
      <c r="A123" s="165"/>
      <c r="B123" s="176"/>
      <c r="C123" s="198" t="s">
        <v>228</v>
      </c>
      <c r="D123" s="179"/>
      <c r="E123" s="183">
        <v>2</v>
      </c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8"/>
      <c r="S123" s="187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 t="s">
        <v>118</v>
      </c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outlineLevel="1" x14ac:dyDescent="0.2">
      <c r="A124" s="165"/>
      <c r="B124" s="176"/>
      <c r="C124" s="198" t="s">
        <v>229</v>
      </c>
      <c r="D124" s="179"/>
      <c r="E124" s="183">
        <v>2</v>
      </c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8"/>
      <c r="S124" s="187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 t="s">
        <v>118</v>
      </c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ht="22.5" outlineLevel="1" x14ac:dyDescent="0.2">
      <c r="A125" s="165">
        <v>32</v>
      </c>
      <c r="B125" s="176" t="s">
        <v>239</v>
      </c>
      <c r="C125" s="197" t="s">
        <v>240</v>
      </c>
      <c r="D125" s="178" t="s">
        <v>175</v>
      </c>
      <c r="E125" s="182">
        <v>0.14318</v>
      </c>
      <c r="F125" s="187"/>
      <c r="G125" s="187">
        <f>ROUND(E125*F125,2)</f>
        <v>0</v>
      </c>
      <c r="H125" s="187">
        <v>0</v>
      </c>
      <c r="I125" s="187">
        <f>ROUND(E125*H125,2)</f>
        <v>0</v>
      </c>
      <c r="J125" s="187">
        <v>522</v>
      </c>
      <c r="K125" s="187">
        <f>ROUND(E125*J125,2)</f>
        <v>74.739999999999995</v>
      </c>
      <c r="L125" s="187">
        <v>21</v>
      </c>
      <c r="M125" s="187">
        <f>G125*(1+L125/100)</f>
        <v>0</v>
      </c>
      <c r="N125" s="187">
        <v>0</v>
      </c>
      <c r="O125" s="187">
        <f>ROUND(E125*N125,2)</f>
        <v>0</v>
      </c>
      <c r="P125" s="187">
        <v>0</v>
      </c>
      <c r="Q125" s="187">
        <f>ROUND(E125*P125,2)</f>
        <v>0</v>
      </c>
      <c r="R125" s="188" t="s">
        <v>183</v>
      </c>
      <c r="S125" s="187" t="s">
        <v>111</v>
      </c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 t="s">
        <v>112</v>
      </c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</row>
    <row r="126" spans="1:60" ht="22.5" outlineLevel="1" x14ac:dyDescent="0.2">
      <c r="A126" s="165"/>
      <c r="B126" s="176"/>
      <c r="C126" s="198" t="s">
        <v>241</v>
      </c>
      <c r="D126" s="179"/>
      <c r="E126" s="183">
        <v>0.14318</v>
      </c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8"/>
      <c r="S126" s="187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 t="s">
        <v>118</v>
      </c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</row>
    <row r="127" spans="1:60" outlineLevel="1" x14ac:dyDescent="0.2">
      <c r="A127" s="165">
        <v>33</v>
      </c>
      <c r="B127" s="176" t="s">
        <v>242</v>
      </c>
      <c r="C127" s="197" t="s">
        <v>243</v>
      </c>
      <c r="D127" s="178" t="s">
        <v>182</v>
      </c>
      <c r="E127" s="182">
        <v>6</v>
      </c>
      <c r="F127" s="187"/>
      <c r="G127" s="187">
        <f>ROUND(E127*F127,2)</f>
        <v>0</v>
      </c>
      <c r="H127" s="187">
        <v>123.5</v>
      </c>
      <c r="I127" s="187">
        <f>ROUND(E127*H127,2)</f>
        <v>741</v>
      </c>
      <c r="J127" s="187">
        <v>0</v>
      </c>
      <c r="K127" s="187">
        <f>ROUND(E127*J127,2)</f>
        <v>0</v>
      </c>
      <c r="L127" s="187">
        <v>21</v>
      </c>
      <c r="M127" s="187">
        <f>G127*(1+L127/100)</f>
        <v>0</v>
      </c>
      <c r="N127" s="187">
        <v>2.0000000000000001E-4</v>
      </c>
      <c r="O127" s="187">
        <f>ROUND(E127*N127,2)</f>
        <v>0</v>
      </c>
      <c r="P127" s="187">
        <v>0</v>
      </c>
      <c r="Q127" s="187">
        <f>ROUND(E127*P127,2)</f>
        <v>0</v>
      </c>
      <c r="R127" s="188" t="s">
        <v>244</v>
      </c>
      <c r="S127" s="187" t="s">
        <v>111</v>
      </c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 t="s">
        <v>245</v>
      </c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</row>
    <row r="128" spans="1:60" outlineLevel="1" x14ac:dyDescent="0.2">
      <c r="A128" s="165"/>
      <c r="B128" s="176"/>
      <c r="C128" s="198" t="s">
        <v>217</v>
      </c>
      <c r="D128" s="179"/>
      <c r="E128" s="183">
        <v>3</v>
      </c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8"/>
      <c r="S128" s="187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 t="s">
        <v>118</v>
      </c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</row>
    <row r="129" spans="1:60" outlineLevel="1" x14ac:dyDescent="0.2">
      <c r="A129" s="165"/>
      <c r="B129" s="176"/>
      <c r="C129" s="198" t="s">
        <v>218</v>
      </c>
      <c r="D129" s="179"/>
      <c r="E129" s="183">
        <v>3</v>
      </c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8"/>
      <c r="S129" s="187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 t="s">
        <v>118</v>
      </c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</row>
    <row r="130" spans="1:60" outlineLevel="1" x14ac:dyDescent="0.2">
      <c r="A130" s="165">
        <v>34</v>
      </c>
      <c r="B130" s="176" t="s">
        <v>246</v>
      </c>
      <c r="C130" s="197" t="s">
        <v>247</v>
      </c>
      <c r="D130" s="178" t="s">
        <v>182</v>
      </c>
      <c r="E130" s="182">
        <v>4</v>
      </c>
      <c r="F130" s="187"/>
      <c r="G130" s="187">
        <f>ROUND(E130*F130,2)</f>
        <v>0</v>
      </c>
      <c r="H130" s="187">
        <v>1494</v>
      </c>
      <c r="I130" s="187">
        <f>ROUND(E130*H130,2)</f>
        <v>5976</v>
      </c>
      <c r="J130" s="187">
        <v>0</v>
      </c>
      <c r="K130" s="187">
        <f>ROUND(E130*J130,2)</f>
        <v>0</v>
      </c>
      <c r="L130" s="187">
        <v>21</v>
      </c>
      <c r="M130" s="187">
        <f>G130*(1+L130/100)</f>
        <v>0</v>
      </c>
      <c r="N130" s="187">
        <v>5.0000000000000001E-3</v>
      </c>
      <c r="O130" s="187">
        <f>ROUND(E130*N130,2)</f>
        <v>0.02</v>
      </c>
      <c r="P130" s="187">
        <v>0</v>
      </c>
      <c r="Q130" s="187">
        <f>ROUND(E130*P130,2)</f>
        <v>0</v>
      </c>
      <c r="R130" s="188" t="s">
        <v>244</v>
      </c>
      <c r="S130" s="187" t="s">
        <v>111</v>
      </c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 t="s">
        <v>245</v>
      </c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</row>
    <row r="131" spans="1:60" outlineLevel="1" x14ac:dyDescent="0.2">
      <c r="A131" s="165"/>
      <c r="B131" s="176"/>
      <c r="C131" s="198" t="s">
        <v>228</v>
      </c>
      <c r="D131" s="179"/>
      <c r="E131" s="183">
        <v>2</v>
      </c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8"/>
      <c r="S131" s="187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 t="s">
        <v>118</v>
      </c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</row>
    <row r="132" spans="1:60" outlineLevel="1" x14ac:dyDescent="0.2">
      <c r="A132" s="165"/>
      <c r="B132" s="176"/>
      <c r="C132" s="198" t="s">
        <v>229</v>
      </c>
      <c r="D132" s="179"/>
      <c r="E132" s="183">
        <v>2</v>
      </c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8"/>
      <c r="S132" s="187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 t="s">
        <v>118</v>
      </c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</row>
    <row r="133" spans="1:60" ht="22.5" outlineLevel="1" x14ac:dyDescent="0.2">
      <c r="A133" s="165">
        <v>35</v>
      </c>
      <c r="B133" s="176" t="s">
        <v>248</v>
      </c>
      <c r="C133" s="197" t="s">
        <v>249</v>
      </c>
      <c r="D133" s="178" t="s">
        <v>182</v>
      </c>
      <c r="E133" s="182">
        <v>4</v>
      </c>
      <c r="F133" s="187"/>
      <c r="G133" s="187">
        <f>ROUND(E133*F133,2)</f>
        <v>0</v>
      </c>
      <c r="H133" s="187">
        <v>1900</v>
      </c>
      <c r="I133" s="187">
        <f>ROUND(E133*H133,2)</f>
        <v>7600</v>
      </c>
      <c r="J133" s="187">
        <v>0</v>
      </c>
      <c r="K133" s="187">
        <f>ROUND(E133*J133,2)</f>
        <v>0</v>
      </c>
      <c r="L133" s="187">
        <v>21</v>
      </c>
      <c r="M133" s="187">
        <f>G133*(1+L133/100)</f>
        <v>0</v>
      </c>
      <c r="N133" s="187">
        <v>1.6E-2</v>
      </c>
      <c r="O133" s="187">
        <f>ROUND(E133*N133,2)</f>
        <v>0.06</v>
      </c>
      <c r="P133" s="187">
        <v>0</v>
      </c>
      <c r="Q133" s="187">
        <f>ROUND(E133*P133,2)</f>
        <v>0</v>
      </c>
      <c r="R133" s="188" t="s">
        <v>244</v>
      </c>
      <c r="S133" s="187" t="s">
        <v>111</v>
      </c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 t="s">
        <v>245</v>
      </c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</row>
    <row r="134" spans="1:60" outlineLevel="1" x14ac:dyDescent="0.2">
      <c r="A134" s="165"/>
      <c r="B134" s="176"/>
      <c r="C134" s="198" t="s">
        <v>228</v>
      </c>
      <c r="D134" s="179"/>
      <c r="E134" s="183">
        <v>2</v>
      </c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8"/>
      <c r="S134" s="187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 t="s">
        <v>118</v>
      </c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</row>
    <row r="135" spans="1:60" outlineLevel="1" x14ac:dyDescent="0.2">
      <c r="A135" s="165"/>
      <c r="B135" s="176"/>
      <c r="C135" s="198" t="s">
        <v>229</v>
      </c>
      <c r="D135" s="179"/>
      <c r="E135" s="183">
        <v>2</v>
      </c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8"/>
      <c r="S135" s="187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 t="s">
        <v>118</v>
      </c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</row>
    <row r="136" spans="1:60" x14ac:dyDescent="0.2">
      <c r="A136" s="173" t="s">
        <v>105</v>
      </c>
      <c r="B136" s="177" t="s">
        <v>68</v>
      </c>
      <c r="C136" s="199" t="s">
        <v>69</v>
      </c>
      <c r="D136" s="180"/>
      <c r="E136" s="184"/>
      <c r="F136" s="189"/>
      <c r="G136" s="189">
        <f>SUM(G137:G153)</f>
        <v>0</v>
      </c>
      <c r="H136" s="189"/>
      <c r="I136" s="189">
        <f>SUM(I137:I153)</f>
        <v>13920.76</v>
      </c>
      <c r="J136" s="189"/>
      <c r="K136" s="189">
        <f>SUM(K137:K153)</f>
        <v>3500.5399999999995</v>
      </c>
      <c r="L136" s="189"/>
      <c r="M136" s="189">
        <f>SUM(M137:M153)</f>
        <v>0</v>
      </c>
      <c r="N136" s="189"/>
      <c r="O136" s="189">
        <f>SUM(O137:O153)</f>
        <v>9.9999999999999992E-2</v>
      </c>
      <c r="P136" s="189"/>
      <c r="Q136" s="189">
        <f>SUM(Q137:Q153)</f>
        <v>0.13</v>
      </c>
      <c r="R136" s="190"/>
      <c r="S136" s="189"/>
      <c r="AE136" t="s">
        <v>106</v>
      </c>
    </row>
    <row r="137" spans="1:60" outlineLevel="1" x14ac:dyDescent="0.2">
      <c r="A137" s="165">
        <v>36</v>
      </c>
      <c r="B137" s="176" t="s">
        <v>250</v>
      </c>
      <c r="C137" s="197" t="s">
        <v>251</v>
      </c>
      <c r="D137" s="178" t="s">
        <v>146</v>
      </c>
      <c r="E137" s="182">
        <v>32</v>
      </c>
      <c r="F137" s="187"/>
      <c r="G137" s="187">
        <f>ROUND(E137*F137,2)</f>
        <v>0</v>
      </c>
      <c r="H137" s="187">
        <v>7.45</v>
      </c>
      <c r="I137" s="187">
        <f>ROUND(E137*H137,2)</f>
        <v>238.4</v>
      </c>
      <c r="J137" s="187">
        <v>23.15</v>
      </c>
      <c r="K137" s="187">
        <f>ROUND(E137*J137,2)</f>
        <v>740.8</v>
      </c>
      <c r="L137" s="187">
        <v>21</v>
      </c>
      <c r="M137" s="187">
        <f>G137*(1+L137/100)</f>
        <v>0</v>
      </c>
      <c r="N137" s="187">
        <v>4.0000000000000003E-5</v>
      </c>
      <c r="O137" s="187">
        <f>ROUND(E137*N137,2)</f>
        <v>0</v>
      </c>
      <c r="P137" s="187">
        <v>2.5400000000000002E-3</v>
      </c>
      <c r="Q137" s="187">
        <f>ROUND(E137*P137,2)</f>
        <v>0.08</v>
      </c>
      <c r="R137" s="188" t="s">
        <v>252</v>
      </c>
      <c r="S137" s="187" t="s">
        <v>111</v>
      </c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 t="s">
        <v>112</v>
      </c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</row>
    <row r="138" spans="1:60" outlineLevel="1" x14ac:dyDescent="0.2">
      <c r="A138" s="165"/>
      <c r="B138" s="176"/>
      <c r="C138" s="198" t="s">
        <v>158</v>
      </c>
      <c r="D138" s="179"/>
      <c r="E138" s="183">
        <v>24</v>
      </c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8"/>
      <c r="S138" s="187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 t="s">
        <v>118</v>
      </c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</row>
    <row r="139" spans="1:60" outlineLevel="1" x14ac:dyDescent="0.2">
      <c r="A139" s="165"/>
      <c r="B139" s="176"/>
      <c r="C139" s="198" t="s">
        <v>160</v>
      </c>
      <c r="D139" s="179"/>
      <c r="E139" s="183">
        <v>8</v>
      </c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8"/>
      <c r="S139" s="187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 t="s">
        <v>118</v>
      </c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</row>
    <row r="140" spans="1:60" outlineLevel="1" x14ac:dyDescent="0.2">
      <c r="A140" s="165">
        <v>37</v>
      </c>
      <c r="B140" s="176" t="s">
        <v>253</v>
      </c>
      <c r="C140" s="197" t="s">
        <v>254</v>
      </c>
      <c r="D140" s="178" t="s">
        <v>146</v>
      </c>
      <c r="E140" s="182">
        <v>32</v>
      </c>
      <c r="F140" s="187"/>
      <c r="G140" s="187">
        <f>ROUND(E140*F140,2)</f>
        <v>0</v>
      </c>
      <c r="H140" s="187">
        <v>110.05</v>
      </c>
      <c r="I140" s="187">
        <f>ROUND(E140*H140,2)</f>
        <v>3521.6</v>
      </c>
      <c r="J140" s="187">
        <v>46.95</v>
      </c>
      <c r="K140" s="187">
        <f>ROUND(E140*J140,2)</f>
        <v>1502.4</v>
      </c>
      <c r="L140" s="187">
        <v>21</v>
      </c>
      <c r="M140" s="187">
        <f>G140*(1+L140/100)</f>
        <v>0</v>
      </c>
      <c r="N140" s="187">
        <v>4.6000000000000001E-4</v>
      </c>
      <c r="O140" s="187">
        <f>ROUND(E140*N140,2)</f>
        <v>0.01</v>
      </c>
      <c r="P140" s="187">
        <v>0</v>
      </c>
      <c r="Q140" s="187">
        <f>ROUND(E140*P140,2)</f>
        <v>0</v>
      </c>
      <c r="R140" s="188" t="s">
        <v>252</v>
      </c>
      <c r="S140" s="187" t="s">
        <v>111</v>
      </c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 t="s">
        <v>112</v>
      </c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</row>
    <row r="141" spans="1:60" outlineLevel="1" x14ac:dyDescent="0.2">
      <c r="A141" s="165"/>
      <c r="B141" s="176"/>
      <c r="C141" s="247" t="s">
        <v>255</v>
      </c>
      <c r="D141" s="248"/>
      <c r="E141" s="249"/>
      <c r="F141" s="250"/>
      <c r="G141" s="251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8"/>
      <c r="S141" s="187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 t="s">
        <v>113</v>
      </c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72" t="str">
        <f>C141</f>
        <v>Potrubí včetně tvarovek. Bez zednických výpomocí.</v>
      </c>
      <c r="BB141" s="164"/>
      <c r="BC141" s="164"/>
      <c r="BD141" s="164"/>
      <c r="BE141" s="164"/>
      <c r="BF141" s="164"/>
      <c r="BG141" s="164"/>
      <c r="BH141" s="164"/>
    </row>
    <row r="142" spans="1:60" outlineLevel="1" x14ac:dyDescent="0.2">
      <c r="A142" s="165"/>
      <c r="B142" s="176"/>
      <c r="C142" s="198" t="s">
        <v>158</v>
      </c>
      <c r="D142" s="179"/>
      <c r="E142" s="183">
        <v>24</v>
      </c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8"/>
      <c r="S142" s="187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 t="s">
        <v>118</v>
      </c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</row>
    <row r="143" spans="1:60" outlineLevel="1" x14ac:dyDescent="0.2">
      <c r="A143" s="165"/>
      <c r="B143" s="176"/>
      <c r="C143" s="198" t="s">
        <v>160</v>
      </c>
      <c r="D143" s="179"/>
      <c r="E143" s="183">
        <v>8</v>
      </c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8"/>
      <c r="S143" s="187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 t="s">
        <v>118</v>
      </c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</row>
    <row r="144" spans="1:60" outlineLevel="1" x14ac:dyDescent="0.2">
      <c r="A144" s="165">
        <v>38</v>
      </c>
      <c r="B144" s="176" t="s">
        <v>256</v>
      </c>
      <c r="C144" s="197" t="s">
        <v>257</v>
      </c>
      <c r="D144" s="178" t="s">
        <v>182</v>
      </c>
      <c r="E144" s="182">
        <v>4</v>
      </c>
      <c r="F144" s="187"/>
      <c r="G144" s="187">
        <f>ROUND(E144*F144,2)</f>
        <v>0</v>
      </c>
      <c r="H144" s="187">
        <v>2530.62</v>
      </c>
      <c r="I144" s="187">
        <f>ROUND(E144*H144,2)</f>
        <v>10122.48</v>
      </c>
      <c r="J144" s="187">
        <v>224.38</v>
      </c>
      <c r="K144" s="187">
        <f>ROUND(E144*J144,2)</f>
        <v>897.52</v>
      </c>
      <c r="L144" s="187">
        <v>21</v>
      </c>
      <c r="M144" s="187">
        <f>G144*(1+L144/100)</f>
        <v>0</v>
      </c>
      <c r="N144" s="187">
        <v>2.1600000000000001E-2</v>
      </c>
      <c r="O144" s="187">
        <f>ROUND(E144*N144,2)</f>
        <v>0.09</v>
      </c>
      <c r="P144" s="187">
        <v>0</v>
      </c>
      <c r="Q144" s="187">
        <f>ROUND(E144*P144,2)</f>
        <v>0</v>
      </c>
      <c r="R144" s="188" t="s">
        <v>252</v>
      </c>
      <c r="S144" s="187" t="s">
        <v>111</v>
      </c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 t="s">
        <v>112</v>
      </c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</row>
    <row r="145" spans="1:60" outlineLevel="1" x14ac:dyDescent="0.2">
      <c r="A145" s="165"/>
      <c r="B145" s="176"/>
      <c r="C145" s="198" t="s">
        <v>228</v>
      </c>
      <c r="D145" s="179"/>
      <c r="E145" s="183">
        <v>2</v>
      </c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8"/>
      <c r="S145" s="187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 t="s">
        <v>118</v>
      </c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</row>
    <row r="146" spans="1:60" outlineLevel="1" x14ac:dyDescent="0.2">
      <c r="A146" s="165"/>
      <c r="B146" s="176"/>
      <c r="C146" s="198" t="s">
        <v>229</v>
      </c>
      <c r="D146" s="179"/>
      <c r="E146" s="183">
        <v>2</v>
      </c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8"/>
      <c r="S146" s="187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 t="s">
        <v>118</v>
      </c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</row>
    <row r="147" spans="1:60" outlineLevel="1" x14ac:dyDescent="0.2">
      <c r="A147" s="165">
        <v>39</v>
      </c>
      <c r="B147" s="176" t="s">
        <v>258</v>
      </c>
      <c r="C147" s="197" t="s">
        <v>259</v>
      </c>
      <c r="D147" s="178" t="s">
        <v>182</v>
      </c>
      <c r="E147" s="182">
        <v>4</v>
      </c>
      <c r="F147" s="187"/>
      <c r="G147" s="187">
        <f>ROUND(E147*F147,2)</f>
        <v>0</v>
      </c>
      <c r="H147" s="187">
        <v>9.57</v>
      </c>
      <c r="I147" s="187">
        <f>ROUND(E147*H147,2)</f>
        <v>38.28</v>
      </c>
      <c r="J147" s="187">
        <v>66.03</v>
      </c>
      <c r="K147" s="187">
        <f>ROUND(E147*J147,2)</f>
        <v>264.12</v>
      </c>
      <c r="L147" s="187">
        <v>21</v>
      </c>
      <c r="M147" s="187">
        <f>G147*(1+L147/100)</f>
        <v>0</v>
      </c>
      <c r="N147" s="187">
        <v>5.0000000000000002E-5</v>
      </c>
      <c r="O147" s="187">
        <f>ROUND(E147*N147,2)</f>
        <v>0</v>
      </c>
      <c r="P147" s="187">
        <v>1.235E-2</v>
      </c>
      <c r="Q147" s="187">
        <f>ROUND(E147*P147,2)</f>
        <v>0.05</v>
      </c>
      <c r="R147" s="188" t="s">
        <v>252</v>
      </c>
      <c r="S147" s="187" t="s">
        <v>111</v>
      </c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 t="s">
        <v>112</v>
      </c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</row>
    <row r="148" spans="1:60" outlineLevel="1" x14ac:dyDescent="0.2">
      <c r="A148" s="165"/>
      <c r="B148" s="176"/>
      <c r="C148" s="198" t="s">
        <v>228</v>
      </c>
      <c r="D148" s="179"/>
      <c r="E148" s="183">
        <v>2</v>
      </c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8"/>
      <c r="S148" s="187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 t="s">
        <v>118</v>
      </c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</row>
    <row r="149" spans="1:60" outlineLevel="1" x14ac:dyDescent="0.2">
      <c r="A149" s="165"/>
      <c r="B149" s="176"/>
      <c r="C149" s="198" t="s">
        <v>229</v>
      </c>
      <c r="D149" s="179"/>
      <c r="E149" s="183">
        <v>2</v>
      </c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8"/>
      <c r="S149" s="187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 t="s">
        <v>118</v>
      </c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</row>
    <row r="150" spans="1:60" outlineLevel="1" x14ac:dyDescent="0.2">
      <c r="A150" s="165">
        <v>40</v>
      </c>
      <c r="B150" s="176" t="s">
        <v>260</v>
      </c>
      <c r="C150" s="197" t="s">
        <v>261</v>
      </c>
      <c r="D150" s="178" t="s">
        <v>109</v>
      </c>
      <c r="E150" s="182">
        <v>4.5</v>
      </c>
      <c r="F150" s="187"/>
      <c r="G150" s="187">
        <f>ROUND(E150*F150,2)</f>
        <v>0</v>
      </c>
      <c r="H150" s="187">
        <v>0</v>
      </c>
      <c r="I150" s="187">
        <f>ROUND(E150*H150,2)</f>
        <v>0</v>
      </c>
      <c r="J150" s="187">
        <v>14.5</v>
      </c>
      <c r="K150" s="187">
        <f>ROUND(E150*J150,2)</f>
        <v>65.25</v>
      </c>
      <c r="L150" s="187">
        <v>21</v>
      </c>
      <c r="M150" s="187">
        <f>G150*(1+L150/100)</f>
        <v>0</v>
      </c>
      <c r="N150" s="187">
        <v>0</v>
      </c>
      <c r="O150" s="187">
        <f>ROUND(E150*N150,2)</f>
        <v>0</v>
      </c>
      <c r="P150" s="187">
        <v>0</v>
      </c>
      <c r="Q150" s="187">
        <f>ROUND(E150*P150,2)</f>
        <v>0</v>
      </c>
      <c r="R150" s="188" t="s">
        <v>252</v>
      </c>
      <c r="S150" s="187" t="s">
        <v>111</v>
      </c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 t="s">
        <v>112</v>
      </c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</row>
    <row r="151" spans="1:60" outlineLevel="1" x14ac:dyDescent="0.2">
      <c r="A151" s="165"/>
      <c r="B151" s="176"/>
      <c r="C151" s="198" t="s">
        <v>262</v>
      </c>
      <c r="D151" s="179"/>
      <c r="E151" s="183">
        <v>4.5</v>
      </c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8"/>
      <c r="S151" s="187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 t="s">
        <v>118</v>
      </c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</row>
    <row r="152" spans="1:60" outlineLevel="1" x14ac:dyDescent="0.2">
      <c r="A152" s="165">
        <v>41</v>
      </c>
      <c r="B152" s="176" t="s">
        <v>263</v>
      </c>
      <c r="C152" s="197" t="s">
        <v>264</v>
      </c>
      <c r="D152" s="178" t="s">
        <v>175</v>
      </c>
      <c r="E152" s="182">
        <v>3.7039999999999997E-2</v>
      </c>
      <c r="F152" s="187"/>
      <c r="G152" s="187">
        <f>ROUND(E152*F152,2)</f>
        <v>0</v>
      </c>
      <c r="H152" s="187">
        <v>0</v>
      </c>
      <c r="I152" s="187">
        <f>ROUND(E152*H152,2)</f>
        <v>0</v>
      </c>
      <c r="J152" s="187">
        <v>822</v>
      </c>
      <c r="K152" s="187">
        <f>ROUND(E152*J152,2)</f>
        <v>30.45</v>
      </c>
      <c r="L152" s="187">
        <v>21</v>
      </c>
      <c r="M152" s="187">
        <f>G152*(1+L152/100)</f>
        <v>0</v>
      </c>
      <c r="N152" s="187">
        <v>0</v>
      </c>
      <c r="O152" s="187">
        <f>ROUND(E152*N152,2)</f>
        <v>0</v>
      </c>
      <c r="P152" s="187">
        <v>0</v>
      </c>
      <c r="Q152" s="187">
        <f>ROUND(E152*P152,2)</f>
        <v>0</v>
      </c>
      <c r="R152" s="188" t="s">
        <v>252</v>
      </c>
      <c r="S152" s="187" t="s">
        <v>111</v>
      </c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 t="s">
        <v>112</v>
      </c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</row>
    <row r="153" spans="1:60" ht="22.5" outlineLevel="1" x14ac:dyDescent="0.2">
      <c r="A153" s="165"/>
      <c r="B153" s="176"/>
      <c r="C153" s="198" t="s">
        <v>265</v>
      </c>
      <c r="D153" s="179"/>
      <c r="E153" s="183">
        <v>3.7039999999999997E-2</v>
      </c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8"/>
      <c r="S153" s="187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 t="s">
        <v>118</v>
      </c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</row>
    <row r="154" spans="1:60" x14ac:dyDescent="0.2">
      <c r="A154" s="173" t="s">
        <v>105</v>
      </c>
      <c r="B154" s="177" t="s">
        <v>70</v>
      </c>
      <c r="C154" s="199" t="s">
        <v>71</v>
      </c>
      <c r="D154" s="180"/>
      <c r="E154" s="184"/>
      <c r="F154" s="189"/>
      <c r="G154" s="189">
        <f>SUM(G155:G167)</f>
        <v>0</v>
      </c>
      <c r="H154" s="189"/>
      <c r="I154" s="189">
        <f>SUM(I155:I167)</f>
        <v>35310.959999999999</v>
      </c>
      <c r="J154" s="189"/>
      <c r="K154" s="189">
        <f>SUM(K155:K167)</f>
        <v>2702.45</v>
      </c>
      <c r="L154" s="189"/>
      <c r="M154" s="189">
        <f>SUM(M155:M167)</f>
        <v>0</v>
      </c>
      <c r="N154" s="189"/>
      <c r="O154" s="189">
        <f>SUM(O155:O167)</f>
        <v>0.23</v>
      </c>
      <c r="P154" s="189"/>
      <c r="Q154" s="189">
        <f>SUM(Q155:Q167)</f>
        <v>0</v>
      </c>
      <c r="R154" s="190"/>
      <c r="S154" s="189"/>
      <c r="AE154" t="s">
        <v>106</v>
      </c>
    </row>
    <row r="155" spans="1:60" outlineLevel="1" x14ac:dyDescent="0.2">
      <c r="A155" s="165">
        <v>42</v>
      </c>
      <c r="B155" s="176" t="s">
        <v>266</v>
      </c>
      <c r="C155" s="197" t="s">
        <v>267</v>
      </c>
      <c r="D155" s="178" t="s">
        <v>182</v>
      </c>
      <c r="E155" s="182">
        <v>8</v>
      </c>
      <c r="F155" s="187"/>
      <c r="G155" s="187">
        <f>ROUND(E155*F155,2)</f>
        <v>0</v>
      </c>
      <c r="H155" s="187">
        <v>6.62</v>
      </c>
      <c r="I155" s="187">
        <f>ROUND(E155*H155,2)</f>
        <v>52.96</v>
      </c>
      <c r="J155" s="187">
        <v>333.38</v>
      </c>
      <c r="K155" s="187">
        <f>ROUND(E155*J155,2)</f>
        <v>2667.04</v>
      </c>
      <c r="L155" s="187">
        <v>21</v>
      </c>
      <c r="M155" s="187">
        <f>G155*(1+L155/100)</f>
        <v>0</v>
      </c>
      <c r="N155" s="187">
        <v>2.0000000000000002E-5</v>
      </c>
      <c r="O155" s="187">
        <f>ROUND(E155*N155,2)</f>
        <v>0</v>
      </c>
      <c r="P155" s="187">
        <v>0</v>
      </c>
      <c r="Q155" s="187">
        <f>ROUND(E155*P155,2)</f>
        <v>0</v>
      </c>
      <c r="R155" s="188" t="s">
        <v>268</v>
      </c>
      <c r="S155" s="187" t="s">
        <v>111</v>
      </c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 t="s">
        <v>112</v>
      </c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</row>
    <row r="156" spans="1:60" outlineLevel="1" x14ac:dyDescent="0.2">
      <c r="A156" s="165"/>
      <c r="B156" s="176"/>
      <c r="C156" s="198" t="s">
        <v>147</v>
      </c>
      <c r="D156" s="179"/>
      <c r="E156" s="183">
        <v>4.8</v>
      </c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8"/>
      <c r="S156" s="187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 t="s">
        <v>118</v>
      </c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</row>
    <row r="157" spans="1:60" outlineLevel="1" x14ac:dyDescent="0.2">
      <c r="A157" s="165"/>
      <c r="B157" s="176"/>
      <c r="C157" s="198" t="s">
        <v>148</v>
      </c>
      <c r="D157" s="179"/>
      <c r="E157" s="183">
        <v>3.2</v>
      </c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8"/>
      <c r="S157" s="187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 t="s">
        <v>118</v>
      </c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</row>
    <row r="158" spans="1:60" outlineLevel="1" x14ac:dyDescent="0.2">
      <c r="A158" s="165">
        <v>43</v>
      </c>
      <c r="B158" s="176" t="s">
        <v>269</v>
      </c>
      <c r="C158" s="197" t="s">
        <v>270</v>
      </c>
      <c r="D158" s="178" t="s">
        <v>175</v>
      </c>
      <c r="E158" s="182">
        <v>4.3819999999999998E-2</v>
      </c>
      <c r="F158" s="187"/>
      <c r="G158" s="187">
        <f>ROUND(E158*F158,2)</f>
        <v>0</v>
      </c>
      <c r="H158" s="187">
        <v>0</v>
      </c>
      <c r="I158" s="187">
        <f>ROUND(E158*H158,2)</f>
        <v>0</v>
      </c>
      <c r="J158" s="187">
        <v>808</v>
      </c>
      <c r="K158" s="187">
        <f>ROUND(E158*J158,2)</f>
        <v>35.409999999999997</v>
      </c>
      <c r="L158" s="187">
        <v>21</v>
      </c>
      <c r="M158" s="187">
        <f>G158*(1+L158/100)</f>
        <v>0</v>
      </c>
      <c r="N158" s="187">
        <v>0</v>
      </c>
      <c r="O158" s="187">
        <f>ROUND(E158*N158,2)</f>
        <v>0</v>
      </c>
      <c r="P158" s="187">
        <v>0</v>
      </c>
      <c r="Q158" s="187">
        <f>ROUND(E158*P158,2)</f>
        <v>0</v>
      </c>
      <c r="R158" s="188" t="s">
        <v>268</v>
      </c>
      <c r="S158" s="187" t="s">
        <v>111</v>
      </c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 t="s">
        <v>112</v>
      </c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</row>
    <row r="159" spans="1:60" outlineLevel="1" x14ac:dyDescent="0.2">
      <c r="A159" s="165"/>
      <c r="B159" s="176"/>
      <c r="C159" s="198" t="s">
        <v>271</v>
      </c>
      <c r="D159" s="179"/>
      <c r="E159" s="183">
        <v>4.3819999999999998E-2</v>
      </c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8"/>
      <c r="S159" s="187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 t="s">
        <v>118</v>
      </c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</row>
    <row r="160" spans="1:60" outlineLevel="1" x14ac:dyDescent="0.2">
      <c r="A160" s="165">
        <v>44</v>
      </c>
      <c r="B160" s="176" t="s">
        <v>272</v>
      </c>
      <c r="C160" s="197" t="s">
        <v>273</v>
      </c>
      <c r="D160" s="178" t="s">
        <v>146</v>
      </c>
      <c r="E160" s="182">
        <v>8</v>
      </c>
      <c r="F160" s="187"/>
      <c r="G160" s="187">
        <f>ROUND(E160*F160,2)</f>
        <v>0</v>
      </c>
      <c r="H160" s="187">
        <v>351</v>
      </c>
      <c r="I160" s="187">
        <f>ROUND(E160*H160,2)</f>
        <v>2808</v>
      </c>
      <c r="J160" s="187">
        <v>0</v>
      </c>
      <c r="K160" s="187">
        <f>ROUND(E160*J160,2)</f>
        <v>0</v>
      </c>
      <c r="L160" s="187">
        <v>21</v>
      </c>
      <c r="M160" s="187">
        <f>G160*(1+L160/100)</f>
        <v>0</v>
      </c>
      <c r="N160" s="187">
        <v>7.7999999999999996E-3</v>
      </c>
      <c r="O160" s="187">
        <f>ROUND(E160*N160,2)</f>
        <v>0.06</v>
      </c>
      <c r="P160" s="187">
        <v>0</v>
      </c>
      <c r="Q160" s="187">
        <f>ROUND(E160*P160,2)</f>
        <v>0</v>
      </c>
      <c r="R160" s="188" t="s">
        <v>244</v>
      </c>
      <c r="S160" s="187" t="s">
        <v>111</v>
      </c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 t="s">
        <v>245</v>
      </c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</row>
    <row r="161" spans="1:60" outlineLevel="1" x14ac:dyDescent="0.2">
      <c r="A161" s="165"/>
      <c r="B161" s="176"/>
      <c r="C161" s="198" t="s">
        <v>147</v>
      </c>
      <c r="D161" s="179"/>
      <c r="E161" s="183">
        <v>4.8</v>
      </c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8"/>
      <c r="S161" s="187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 t="s">
        <v>118</v>
      </c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</row>
    <row r="162" spans="1:60" outlineLevel="1" x14ac:dyDescent="0.2">
      <c r="A162" s="165"/>
      <c r="B162" s="176"/>
      <c r="C162" s="198" t="s">
        <v>148</v>
      </c>
      <c r="D162" s="179"/>
      <c r="E162" s="183">
        <v>3.2</v>
      </c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8"/>
      <c r="S162" s="187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 t="s">
        <v>118</v>
      </c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</row>
    <row r="163" spans="1:60" outlineLevel="1" x14ac:dyDescent="0.2">
      <c r="A163" s="165">
        <v>45</v>
      </c>
      <c r="B163" s="176" t="s">
        <v>274</v>
      </c>
      <c r="C163" s="197" t="s">
        <v>275</v>
      </c>
      <c r="D163" s="178" t="s">
        <v>182</v>
      </c>
      <c r="E163" s="182">
        <v>8</v>
      </c>
      <c r="F163" s="187"/>
      <c r="G163" s="187">
        <f>ROUND(E163*F163,2)</f>
        <v>0</v>
      </c>
      <c r="H163" s="187">
        <v>3245</v>
      </c>
      <c r="I163" s="187">
        <f>ROUND(E163*H163,2)</f>
        <v>25960</v>
      </c>
      <c r="J163" s="187">
        <v>0</v>
      </c>
      <c r="K163" s="187">
        <f>ROUND(E163*J163,2)</f>
        <v>0</v>
      </c>
      <c r="L163" s="187">
        <v>21</v>
      </c>
      <c r="M163" s="187">
        <f>G163*(1+L163/100)</f>
        <v>0</v>
      </c>
      <c r="N163" s="187">
        <v>1.6E-2</v>
      </c>
      <c r="O163" s="187">
        <f>ROUND(E163*N163,2)</f>
        <v>0.13</v>
      </c>
      <c r="P163" s="187">
        <v>0</v>
      </c>
      <c r="Q163" s="187">
        <f>ROUND(E163*P163,2)</f>
        <v>0</v>
      </c>
      <c r="R163" s="188" t="s">
        <v>244</v>
      </c>
      <c r="S163" s="187" t="s">
        <v>111</v>
      </c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 t="s">
        <v>245</v>
      </c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</row>
    <row r="164" spans="1:60" outlineLevel="1" x14ac:dyDescent="0.2">
      <c r="A164" s="165"/>
      <c r="B164" s="176"/>
      <c r="C164" s="198" t="s">
        <v>209</v>
      </c>
      <c r="D164" s="179"/>
      <c r="E164" s="183">
        <v>6</v>
      </c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8"/>
      <c r="S164" s="187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 t="s">
        <v>118</v>
      </c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</row>
    <row r="165" spans="1:60" outlineLevel="1" x14ac:dyDescent="0.2">
      <c r="A165" s="165"/>
      <c r="B165" s="176"/>
      <c r="C165" s="198" t="s">
        <v>276</v>
      </c>
      <c r="D165" s="179"/>
      <c r="E165" s="183">
        <v>2</v>
      </c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8"/>
      <c r="S165" s="187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 t="s">
        <v>118</v>
      </c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</row>
    <row r="166" spans="1:60" outlineLevel="1" x14ac:dyDescent="0.2">
      <c r="A166" s="165">
        <v>46</v>
      </c>
      <c r="B166" s="176" t="s">
        <v>277</v>
      </c>
      <c r="C166" s="197" t="s">
        <v>278</v>
      </c>
      <c r="D166" s="178" t="s">
        <v>182</v>
      </c>
      <c r="E166" s="182">
        <v>2</v>
      </c>
      <c r="F166" s="187"/>
      <c r="G166" s="187">
        <f>ROUND(E166*F166,2)</f>
        <v>0</v>
      </c>
      <c r="H166" s="187">
        <v>3245</v>
      </c>
      <c r="I166" s="187">
        <f>ROUND(E166*H166,2)</f>
        <v>6490</v>
      </c>
      <c r="J166" s="187">
        <v>0</v>
      </c>
      <c r="K166" s="187">
        <f>ROUND(E166*J166,2)</f>
        <v>0</v>
      </c>
      <c r="L166" s="187">
        <v>21</v>
      </c>
      <c r="M166" s="187">
        <f>G166*(1+L166/100)</f>
        <v>0</v>
      </c>
      <c r="N166" s="187">
        <v>0.02</v>
      </c>
      <c r="O166" s="187">
        <f>ROUND(E166*N166,2)</f>
        <v>0.04</v>
      </c>
      <c r="P166" s="187">
        <v>0</v>
      </c>
      <c r="Q166" s="187">
        <f>ROUND(E166*P166,2)</f>
        <v>0</v>
      </c>
      <c r="R166" s="188" t="s">
        <v>244</v>
      </c>
      <c r="S166" s="187" t="s">
        <v>111</v>
      </c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 t="s">
        <v>245</v>
      </c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</row>
    <row r="167" spans="1:60" outlineLevel="1" x14ac:dyDescent="0.2">
      <c r="A167" s="165"/>
      <c r="B167" s="176"/>
      <c r="C167" s="198" t="s">
        <v>279</v>
      </c>
      <c r="D167" s="179"/>
      <c r="E167" s="183">
        <v>2</v>
      </c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8"/>
      <c r="S167" s="187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 t="s">
        <v>118</v>
      </c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</row>
    <row r="168" spans="1:60" x14ac:dyDescent="0.2">
      <c r="A168" s="173" t="s">
        <v>105</v>
      </c>
      <c r="B168" s="177" t="s">
        <v>72</v>
      </c>
      <c r="C168" s="199" t="s">
        <v>73</v>
      </c>
      <c r="D168" s="180"/>
      <c r="E168" s="184"/>
      <c r="F168" s="189"/>
      <c r="G168" s="189">
        <f>SUM(G169:G199)</f>
        <v>0</v>
      </c>
      <c r="H168" s="189"/>
      <c r="I168" s="189">
        <f>SUM(I169:I199)</f>
        <v>44776.44</v>
      </c>
      <c r="J168" s="189"/>
      <c r="K168" s="189">
        <f>SUM(K169:K199)</f>
        <v>20766.86</v>
      </c>
      <c r="L168" s="189"/>
      <c r="M168" s="189">
        <f>SUM(M169:M199)</f>
        <v>0</v>
      </c>
      <c r="N168" s="189"/>
      <c r="O168" s="189">
        <f>SUM(O169:O199)</f>
        <v>1.5699999999999998</v>
      </c>
      <c r="P168" s="189"/>
      <c r="Q168" s="189">
        <f>SUM(Q169:Q199)</f>
        <v>0</v>
      </c>
      <c r="R168" s="190"/>
      <c r="S168" s="189"/>
      <c r="AE168" t="s">
        <v>106</v>
      </c>
    </row>
    <row r="169" spans="1:60" outlineLevel="1" x14ac:dyDescent="0.2">
      <c r="A169" s="165">
        <v>47</v>
      </c>
      <c r="B169" s="176" t="s">
        <v>280</v>
      </c>
      <c r="C169" s="197" t="s">
        <v>281</v>
      </c>
      <c r="D169" s="178" t="s">
        <v>109</v>
      </c>
      <c r="E169" s="182">
        <v>41.72</v>
      </c>
      <c r="F169" s="187"/>
      <c r="G169" s="187">
        <f>ROUND(E169*F169,2)</f>
        <v>0</v>
      </c>
      <c r="H169" s="187">
        <v>0</v>
      </c>
      <c r="I169" s="187">
        <f>ROUND(E169*H169,2)</f>
        <v>0</v>
      </c>
      <c r="J169" s="187">
        <v>81.7</v>
      </c>
      <c r="K169" s="187">
        <f>ROUND(E169*J169,2)</f>
        <v>3408.52</v>
      </c>
      <c r="L169" s="187">
        <v>21</v>
      </c>
      <c r="M169" s="187">
        <f>G169*(1+L169/100)</f>
        <v>0</v>
      </c>
      <c r="N169" s="187">
        <v>0</v>
      </c>
      <c r="O169" s="187">
        <f>ROUND(E169*N169,2)</f>
        <v>0</v>
      </c>
      <c r="P169" s="187">
        <v>0</v>
      </c>
      <c r="Q169" s="187">
        <f>ROUND(E169*P169,2)</f>
        <v>0</v>
      </c>
      <c r="R169" s="188" t="s">
        <v>282</v>
      </c>
      <c r="S169" s="187" t="s">
        <v>111</v>
      </c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 t="s">
        <v>112</v>
      </c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</row>
    <row r="170" spans="1:60" outlineLevel="1" x14ac:dyDescent="0.2">
      <c r="A170" s="165"/>
      <c r="B170" s="176"/>
      <c r="C170" s="198" t="s">
        <v>141</v>
      </c>
      <c r="D170" s="179"/>
      <c r="E170" s="183">
        <v>14</v>
      </c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8"/>
      <c r="S170" s="187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 t="s">
        <v>118</v>
      </c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</row>
    <row r="171" spans="1:60" outlineLevel="1" x14ac:dyDescent="0.2">
      <c r="A171" s="165"/>
      <c r="B171" s="176"/>
      <c r="C171" s="198" t="s">
        <v>142</v>
      </c>
      <c r="D171" s="179"/>
      <c r="E171" s="183">
        <v>20.16</v>
      </c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8"/>
      <c r="S171" s="187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 t="s">
        <v>118</v>
      </c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</row>
    <row r="172" spans="1:60" outlineLevel="1" x14ac:dyDescent="0.2">
      <c r="A172" s="165"/>
      <c r="B172" s="176"/>
      <c r="C172" s="198" t="s">
        <v>143</v>
      </c>
      <c r="D172" s="179"/>
      <c r="E172" s="183">
        <v>7.56</v>
      </c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8"/>
      <c r="S172" s="187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 t="s">
        <v>118</v>
      </c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</row>
    <row r="173" spans="1:60" outlineLevel="1" x14ac:dyDescent="0.2">
      <c r="A173" s="165">
        <v>48</v>
      </c>
      <c r="B173" s="176" t="s">
        <v>283</v>
      </c>
      <c r="C173" s="197" t="s">
        <v>284</v>
      </c>
      <c r="D173" s="178" t="s">
        <v>109</v>
      </c>
      <c r="E173" s="182">
        <v>41.72</v>
      </c>
      <c r="F173" s="187"/>
      <c r="G173" s="187">
        <f>ROUND(E173*F173,2)</f>
        <v>0</v>
      </c>
      <c r="H173" s="187">
        <v>0</v>
      </c>
      <c r="I173" s="187">
        <f>ROUND(E173*H173,2)</f>
        <v>0</v>
      </c>
      <c r="J173" s="187">
        <v>16</v>
      </c>
      <c r="K173" s="187">
        <f>ROUND(E173*J173,2)</f>
        <v>667.52</v>
      </c>
      <c r="L173" s="187">
        <v>21</v>
      </c>
      <c r="M173" s="187">
        <f>G173*(1+L173/100)</f>
        <v>0</v>
      </c>
      <c r="N173" s="187">
        <v>0</v>
      </c>
      <c r="O173" s="187">
        <f>ROUND(E173*N173,2)</f>
        <v>0</v>
      </c>
      <c r="P173" s="187">
        <v>0</v>
      </c>
      <c r="Q173" s="187">
        <f>ROUND(E173*P173,2)</f>
        <v>0</v>
      </c>
      <c r="R173" s="188" t="s">
        <v>282</v>
      </c>
      <c r="S173" s="187" t="s">
        <v>111</v>
      </c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 t="s">
        <v>112</v>
      </c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</row>
    <row r="174" spans="1:60" outlineLevel="1" x14ac:dyDescent="0.2">
      <c r="A174" s="165"/>
      <c r="B174" s="176"/>
      <c r="C174" s="198" t="s">
        <v>141</v>
      </c>
      <c r="D174" s="179"/>
      <c r="E174" s="183">
        <v>14</v>
      </c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8"/>
      <c r="S174" s="187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 t="s">
        <v>118</v>
      </c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</row>
    <row r="175" spans="1:60" outlineLevel="1" x14ac:dyDescent="0.2">
      <c r="A175" s="165"/>
      <c r="B175" s="176"/>
      <c r="C175" s="198" t="s">
        <v>142</v>
      </c>
      <c r="D175" s="179"/>
      <c r="E175" s="183">
        <v>20.16</v>
      </c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8"/>
      <c r="S175" s="187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 t="s">
        <v>118</v>
      </c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</row>
    <row r="176" spans="1:60" outlineLevel="1" x14ac:dyDescent="0.2">
      <c r="A176" s="165"/>
      <c r="B176" s="176"/>
      <c r="C176" s="198" t="s">
        <v>143</v>
      </c>
      <c r="D176" s="179"/>
      <c r="E176" s="183">
        <v>7.56</v>
      </c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8"/>
      <c r="S176" s="187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 t="s">
        <v>118</v>
      </c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</row>
    <row r="177" spans="1:60" ht="22.5" outlineLevel="1" x14ac:dyDescent="0.2">
      <c r="A177" s="165">
        <v>49</v>
      </c>
      <c r="B177" s="176" t="s">
        <v>285</v>
      </c>
      <c r="C177" s="197" t="s">
        <v>286</v>
      </c>
      <c r="D177" s="178" t="s">
        <v>109</v>
      </c>
      <c r="E177" s="182">
        <v>41.72</v>
      </c>
      <c r="F177" s="187"/>
      <c r="G177" s="187">
        <f>ROUND(E177*F177,2)</f>
        <v>0</v>
      </c>
      <c r="H177" s="187">
        <v>69.33</v>
      </c>
      <c r="I177" s="187">
        <f>ROUND(E177*H177,2)</f>
        <v>2892.45</v>
      </c>
      <c r="J177" s="187">
        <v>313.17</v>
      </c>
      <c r="K177" s="187">
        <f>ROUND(E177*J177,2)</f>
        <v>13065.45</v>
      </c>
      <c r="L177" s="187">
        <v>21</v>
      </c>
      <c r="M177" s="187">
        <f>G177*(1+L177/100)</f>
        <v>0</v>
      </c>
      <c r="N177" s="187">
        <v>2.4299999999999999E-3</v>
      </c>
      <c r="O177" s="187">
        <f>ROUND(E177*N177,2)</f>
        <v>0.1</v>
      </c>
      <c r="P177" s="187">
        <v>0</v>
      </c>
      <c r="Q177" s="187">
        <f>ROUND(E177*P177,2)</f>
        <v>0</v>
      </c>
      <c r="R177" s="188" t="s">
        <v>282</v>
      </c>
      <c r="S177" s="187" t="s">
        <v>111</v>
      </c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 t="s">
        <v>112</v>
      </c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</row>
    <row r="178" spans="1:60" outlineLevel="1" x14ac:dyDescent="0.2">
      <c r="A178" s="165"/>
      <c r="B178" s="176"/>
      <c r="C178" s="198" t="s">
        <v>141</v>
      </c>
      <c r="D178" s="179"/>
      <c r="E178" s="183">
        <v>14</v>
      </c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8"/>
      <c r="S178" s="187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 t="s">
        <v>118</v>
      </c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</row>
    <row r="179" spans="1:60" outlineLevel="1" x14ac:dyDescent="0.2">
      <c r="A179" s="165"/>
      <c r="B179" s="176"/>
      <c r="C179" s="198" t="s">
        <v>142</v>
      </c>
      <c r="D179" s="179"/>
      <c r="E179" s="183">
        <v>20.16</v>
      </c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8"/>
      <c r="S179" s="187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 t="s">
        <v>118</v>
      </c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</row>
    <row r="180" spans="1:60" outlineLevel="1" x14ac:dyDescent="0.2">
      <c r="A180" s="165"/>
      <c r="B180" s="176"/>
      <c r="C180" s="198" t="s">
        <v>143</v>
      </c>
      <c r="D180" s="179"/>
      <c r="E180" s="183">
        <v>7.56</v>
      </c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8"/>
      <c r="S180" s="187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 t="s">
        <v>118</v>
      </c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</row>
    <row r="181" spans="1:60" ht="22.5" outlineLevel="1" x14ac:dyDescent="0.2">
      <c r="A181" s="165">
        <v>50</v>
      </c>
      <c r="B181" s="176" t="s">
        <v>287</v>
      </c>
      <c r="C181" s="197" t="s">
        <v>288</v>
      </c>
      <c r="D181" s="178" t="s">
        <v>146</v>
      </c>
      <c r="E181" s="182">
        <v>62.8</v>
      </c>
      <c r="F181" s="187"/>
      <c r="G181" s="187">
        <f>ROUND(E181*F181,2)</f>
        <v>0</v>
      </c>
      <c r="H181" s="187">
        <v>16.170000000000002</v>
      </c>
      <c r="I181" s="187">
        <f>ROUND(E181*H181,2)</f>
        <v>1015.48</v>
      </c>
      <c r="J181" s="187">
        <v>22.43</v>
      </c>
      <c r="K181" s="187">
        <f>ROUND(E181*J181,2)</f>
        <v>1408.6</v>
      </c>
      <c r="L181" s="187">
        <v>21</v>
      </c>
      <c r="M181" s="187">
        <f>G181*(1+L181/100)</f>
        <v>0</v>
      </c>
      <c r="N181" s="187">
        <v>4.0000000000000003E-5</v>
      </c>
      <c r="O181" s="187">
        <f>ROUND(E181*N181,2)</f>
        <v>0</v>
      </c>
      <c r="P181" s="187">
        <v>0</v>
      </c>
      <c r="Q181" s="187">
        <f>ROUND(E181*P181,2)</f>
        <v>0</v>
      </c>
      <c r="R181" s="188" t="s">
        <v>282</v>
      </c>
      <c r="S181" s="187" t="s">
        <v>111</v>
      </c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 t="s">
        <v>112</v>
      </c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</row>
    <row r="182" spans="1:60" outlineLevel="1" x14ac:dyDescent="0.2">
      <c r="A182" s="165"/>
      <c r="B182" s="176"/>
      <c r="C182" s="247" t="s">
        <v>289</v>
      </c>
      <c r="D182" s="248"/>
      <c r="E182" s="249"/>
      <c r="F182" s="250"/>
      <c r="G182" s="251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8"/>
      <c r="S182" s="187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 t="s">
        <v>113</v>
      </c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72" t="str">
        <f>C182</f>
        <v>vč. dodávky a montáže silikonu.</v>
      </c>
      <c r="BB182" s="164"/>
      <c r="BC182" s="164"/>
      <c r="BD182" s="164"/>
      <c r="BE182" s="164"/>
      <c r="BF182" s="164"/>
      <c r="BG182" s="164"/>
      <c r="BH182" s="164"/>
    </row>
    <row r="183" spans="1:60" outlineLevel="1" x14ac:dyDescent="0.2">
      <c r="A183" s="165"/>
      <c r="B183" s="176"/>
      <c r="C183" s="198" t="s">
        <v>290</v>
      </c>
      <c r="D183" s="179"/>
      <c r="E183" s="183">
        <v>18.2</v>
      </c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8"/>
      <c r="S183" s="187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 t="s">
        <v>118</v>
      </c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</row>
    <row r="184" spans="1:60" outlineLevel="1" x14ac:dyDescent="0.2">
      <c r="A184" s="165"/>
      <c r="B184" s="176"/>
      <c r="C184" s="198" t="s">
        <v>291</v>
      </c>
      <c r="D184" s="179"/>
      <c r="E184" s="183">
        <v>20.6</v>
      </c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8"/>
      <c r="S184" s="187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 t="s">
        <v>118</v>
      </c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</row>
    <row r="185" spans="1:60" outlineLevel="1" x14ac:dyDescent="0.2">
      <c r="A185" s="165"/>
      <c r="B185" s="176"/>
      <c r="C185" s="198" t="s">
        <v>292</v>
      </c>
      <c r="D185" s="179"/>
      <c r="E185" s="183">
        <v>24</v>
      </c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8"/>
      <c r="S185" s="187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 t="s">
        <v>118</v>
      </c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</row>
    <row r="186" spans="1:60" outlineLevel="1" x14ac:dyDescent="0.2">
      <c r="A186" s="165">
        <v>51</v>
      </c>
      <c r="B186" s="176" t="s">
        <v>293</v>
      </c>
      <c r="C186" s="197" t="s">
        <v>294</v>
      </c>
      <c r="D186" s="178" t="s">
        <v>109</v>
      </c>
      <c r="E186" s="182">
        <v>45.892000000000003</v>
      </c>
      <c r="F186" s="187"/>
      <c r="G186" s="187">
        <f>ROUND(E186*F186,2)</f>
        <v>0</v>
      </c>
      <c r="H186" s="187">
        <v>0</v>
      </c>
      <c r="I186" s="187">
        <f>ROUND(E186*H186,2)</f>
        <v>0</v>
      </c>
      <c r="J186" s="187">
        <v>48.1</v>
      </c>
      <c r="K186" s="187">
        <f>ROUND(E186*J186,2)</f>
        <v>2207.41</v>
      </c>
      <c r="L186" s="187">
        <v>21</v>
      </c>
      <c r="M186" s="187">
        <f>G186*(1+L186/100)</f>
        <v>0</v>
      </c>
      <c r="N186" s="187">
        <v>0</v>
      </c>
      <c r="O186" s="187">
        <f>ROUND(E186*N186,2)</f>
        <v>0</v>
      </c>
      <c r="P186" s="187">
        <v>0</v>
      </c>
      <c r="Q186" s="187">
        <f>ROUND(E186*P186,2)</f>
        <v>0</v>
      </c>
      <c r="R186" s="188" t="s">
        <v>282</v>
      </c>
      <c r="S186" s="187" t="s">
        <v>111</v>
      </c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 t="s">
        <v>112</v>
      </c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</row>
    <row r="187" spans="1:60" outlineLevel="1" x14ac:dyDescent="0.2">
      <c r="A187" s="165"/>
      <c r="B187" s="176"/>
      <c r="C187" s="198" t="s">
        <v>295</v>
      </c>
      <c r="D187" s="179"/>
      <c r="E187" s="183">
        <v>15.4</v>
      </c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8"/>
      <c r="S187" s="187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 t="s">
        <v>118</v>
      </c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</row>
    <row r="188" spans="1:60" outlineLevel="1" x14ac:dyDescent="0.2">
      <c r="A188" s="165"/>
      <c r="B188" s="176"/>
      <c r="C188" s="198" t="s">
        <v>296</v>
      </c>
      <c r="D188" s="179"/>
      <c r="E188" s="183">
        <v>22.175999999999998</v>
      </c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8"/>
      <c r="S188" s="187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 t="s">
        <v>118</v>
      </c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</row>
    <row r="189" spans="1:60" outlineLevel="1" x14ac:dyDescent="0.2">
      <c r="A189" s="165"/>
      <c r="B189" s="176"/>
      <c r="C189" s="198" t="s">
        <v>297</v>
      </c>
      <c r="D189" s="179"/>
      <c r="E189" s="183">
        <v>8.3160000000000007</v>
      </c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8"/>
      <c r="S189" s="187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 t="s">
        <v>118</v>
      </c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</row>
    <row r="190" spans="1:60" outlineLevel="1" x14ac:dyDescent="0.2">
      <c r="A190" s="165">
        <v>52</v>
      </c>
      <c r="B190" s="176" t="s">
        <v>298</v>
      </c>
      <c r="C190" s="197" t="s">
        <v>299</v>
      </c>
      <c r="D190" s="178" t="s">
        <v>175</v>
      </c>
      <c r="E190" s="182">
        <v>2.247E-2</v>
      </c>
      <c r="F190" s="187"/>
      <c r="G190" s="187">
        <f>ROUND(E190*F190,2)</f>
        <v>0</v>
      </c>
      <c r="H190" s="187">
        <v>0</v>
      </c>
      <c r="I190" s="187">
        <f>ROUND(E190*H190,2)</f>
        <v>0</v>
      </c>
      <c r="J190" s="187">
        <v>416.5</v>
      </c>
      <c r="K190" s="187">
        <f>ROUND(E190*J190,2)</f>
        <v>9.36</v>
      </c>
      <c r="L190" s="187">
        <v>21</v>
      </c>
      <c r="M190" s="187">
        <f>G190*(1+L190/100)</f>
        <v>0</v>
      </c>
      <c r="N190" s="187">
        <v>0</v>
      </c>
      <c r="O190" s="187">
        <f>ROUND(E190*N190,2)</f>
        <v>0</v>
      </c>
      <c r="P190" s="187">
        <v>0</v>
      </c>
      <c r="Q190" s="187">
        <f>ROUND(E190*P190,2)</f>
        <v>0</v>
      </c>
      <c r="R190" s="188" t="s">
        <v>282</v>
      </c>
      <c r="S190" s="187" t="s">
        <v>111</v>
      </c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 t="s">
        <v>112</v>
      </c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</row>
    <row r="191" spans="1:60" outlineLevel="1" x14ac:dyDescent="0.2">
      <c r="A191" s="165"/>
      <c r="B191" s="176"/>
      <c r="C191" s="198" t="s">
        <v>300</v>
      </c>
      <c r="D191" s="179"/>
      <c r="E191" s="183">
        <v>2.247E-2</v>
      </c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8"/>
      <c r="S191" s="187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 t="s">
        <v>118</v>
      </c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</row>
    <row r="192" spans="1:60" outlineLevel="1" x14ac:dyDescent="0.2">
      <c r="A192" s="165">
        <v>53</v>
      </c>
      <c r="B192" s="176" t="s">
        <v>301</v>
      </c>
      <c r="C192" s="197" t="s">
        <v>302</v>
      </c>
      <c r="D192" s="178" t="s">
        <v>303</v>
      </c>
      <c r="E192" s="182">
        <v>630</v>
      </c>
      <c r="F192" s="187"/>
      <c r="G192" s="187">
        <f>ROUND(E192*F192,2)</f>
        <v>0</v>
      </c>
      <c r="H192" s="187">
        <v>31.7</v>
      </c>
      <c r="I192" s="187">
        <f>ROUND(E192*H192,2)</f>
        <v>19971</v>
      </c>
      <c r="J192" s="187">
        <v>0</v>
      </c>
      <c r="K192" s="187">
        <f>ROUND(E192*J192,2)</f>
        <v>0</v>
      </c>
      <c r="L192" s="187">
        <v>21</v>
      </c>
      <c r="M192" s="187">
        <f>G192*(1+L192/100)</f>
        <v>0</v>
      </c>
      <c r="N192" s="187">
        <v>1E-3</v>
      </c>
      <c r="O192" s="187">
        <f>ROUND(E192*N192,2)</f>
        <v>0.63</v>
      </c>
      <c r="P192" s="187">
        <v>0</v>
      </c>
      <c r="Q192" s="187">
        <f>ROUND(E192*P192,2)</f>
        <v>0</v>
      </c>
      <c r="R192" s="188" t="s">
        <v>244</v>
      </c>
      <c r="S192" s="187" t="s">
        <v>111</v>
      </c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 t="s">
        <v>245</v>
      </c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</row>
    <row r="193" spans="1:60" outlineLevel="1" x14ac:dyDescent="0.2">
      <c r="A193" s="165"/>
      <c r="B193" s="176"/>
      <c r="C193" s="198" t="s">
        <v>304</v>
      </c>
      <c r="D193" s="179"/>
      <c r="E193" s="183">
        <v>630</v>
      </c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8"/>
      <c r="S193" s="187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 t="s">
        <v>118</v>
      </c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</row>
    <row r="194" spans="1:60" outlineLevel="1" x14ac:dyDescent="0.2">
      <c r="A194" s="165">
        <v>54</v>
      </c>
      <c r="B194" s="176" t="s">
        <v>305</v>
      </c>
      <c r="C194" s="197" t="s">
        <v>306</v>
      </c>
      <c r="D194" s="178" t="s">
        <v>307</v>
      </c>
      <c r="E194" s="182">
        <v>8.4</v>
      </c>
      <c r="F194" s="187"/>
      <c r="G194" s="187">
        <f>ROUND(E194*F194,2)</f>
        <v>0</v>
      </c>
      <c r="H194" s="187">
        <v>81.2</v>
      </c>
      <c r="I194" s="187">
        <f>ROUND(E194*H194,2)</f>
        <v>682.08</v>
      </c>
      <c r="J194" s="187">
        <v>0</v>
      </c>
      <c r="K194" s="187">
        <f>ROUND(E194*J194,2)</f>
        <v>0</v>
      </c>
      <c r="L194" s="187">
        <v>21</v>
      </c>
      <c r="M194" s="187">
        <f>G194*(1+L194/100)</f>
        <v>0</v>
      </c>
      <c r="N194" s="187">
        <v>1E-3</v>
      </c>
      <c r="O194" s="187">
        <f>ROUND(E194*N194,2)</f>
        <v>0.01</v>
      </c>
      <c r="P194" s="187">
        <v>0</v>
      </c>
      <c r="Q194" s="187">
        <f>ROUND(E194*P194,2)</f>
        <v>0</v>
      </c>
      <c r="R194" s="188" t="s">
        <v>244</v>
      </c>
      <c r="S194" s="187" t="s">
        <v>111</v>
      </c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 t="s">
        <v>245</v>
      </c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64"/>
      <c r="BE194" s="164"/>
      <c r="BF194" s="164"/>
      <c r="BG194" s="164"/>
      <c r="BH194" s="164"/>
    </row>
    <row r="195" spans="1:60" outlineLevel="1" x14ac:dyDescent="0.2">
      <c r="A195" s="165"/>
      <c r="B195" s="176"/>
      <c r="C195" s="198" t="s">
        <v>308</v>
      </c>
      <c r="D195" s="179"/>
      <c r="E195" s="183">
        <v>8.4</v>
      </c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8"/>
      <c r="S195" s="187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 t="s">
        <v>118</v>
      </c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</row>
    <row r="196" spans="1:60" outlineLevel="1" x14ac:dyDescent="0.2">
      <c r="A196" s="165">
        <v>55</v>
      </c>
      <c r="B196" s="176" t="s">
        <v>309</v>
      </c>
      <c r="C196" s="197" t="s">
        <v>310</v>
      </c>
      <c r="D196" s="178" t="s">
        <v>109</v>
      </c>
      <c r="E196" s="182">
        <v>45.892000000000003</v>
      </c>
      <c r="F196" s="187"/>
      <c r="G196" s="187">
        <f>ROUND(E196*F196,2)</f>
        <v>0</v>
      </c>
      <c r="H196" s="187">
        <v>440.5</v>
      </c>
      <c r="I196" s="187">
        <f>ROUND(E196*H196,2)</f>
        <v>20215.43</v>
      </c>
      <c r="J196" s="187">
        <v>0</v>
      </c>
      <c r="K196" s="187">
        <f>ROUND(E196*J196,2)</f>
        <v>0</v>
      </c>
      <c r="L196" s="187">
        <v>21</v>
      </c>
      <c r="M196" s="187">
        <f>G196*(1+L196/100)</f>
        <v>0</v>
      </c>
      <c r="N196" s="187">
        <v>1.7999999999999999E-2</v>
      </c>
      <c r="O196" s="187">
        <f>ROUND(E196*N196,2)</f>
        <v>0.83</v>
      </c>
      <c r="P196" s="187">
        <v>0</v>
      </c>
      <c r="Q196" s="187">
        <f>ROUND(E196*P196,2)</f>
        <v>0</v>
      </c>
      <c r="R196" s="188" t="s">
        <v>244</v>
      </c>
      <c r="S196" s="187" t="s">
        <v>111</v>
      </c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 t="s">
        <v>245</v>
      </c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64"/>
      <c r="BG196" s="164"/>
      <c r="BH196" s="164"/>
    </row>
    <row r="197" spans="1:60" outlineLevel="1" x14ac:dyDescent="0.2">
      <c r="A197" s="165"/>
      <c r="B197" s="176"/>
      <c r="C197" s="198" t="s">
        <v>295</v>
      </c>
      <c r="D197" s="179"/>
      <c r="E197" s="183">
        <v>15.4</v>
      </c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8"/>
      <c r="S197" s="187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 t="s">
        <v>118</v>
      </c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</row>
    <row r="198" spans="1:60" outlineLevel="1" x14ac:dyDescent="0.2">
      <c r="A198" s="165"/>
      <c r="B198" s="176"/>
      <c r="C198" s="198" t="s">
        <v>296</v>
      </c>
      <c r="D198" s="179"/>
      <c r="E198" s="183">
        <v>22.175999999999998</v>
      </c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8"/>
      <c r="S198" s="187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 t="s">
        <v>118</v>
      </c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</row>
    <row r="199" spans="1:60" outlineLevel="1" x14ac:dyDescent="0.2">
      <c r="A199" s="165"/>
      <c r="B199" s="176"/>
      <c r="C199" s="198" t="s">
        <v>297</v>
      </c>
      <c r="D199" s="179"/>
      <c r="E199" s="183">
        <v>8.3160000000000007</v>
      </c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8"/>
      <c r="S199" s="187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 t="s">
        <v>118</v>
      </c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</row>
    <row r="200" spans="1:60" x14ac:dyDescent="0.2">
      <c r="A200" s="173" t="s">
        <v>105</v>
      </c>
      <c r="B200" s="177" t="s">
        <v>74</v>
      </c>
      <c r="C200" s="199" t="s">
        <v>75</v>
      </c>
      <c r="D200" s="180"/>
      <c r="E200" s="184"/>
      <c r="F200" s="189"/>
      <c r="G200" s="189">
        <f>SUM(G201:G229)</f>
        <v>0</v>
      </c>
      <c r="H200" s="189"/>
      <c r="I200" s="189">
        <f>SUM(I201:I229)</f>
        <v>59804.03</v>
      </c>
      <c r="J200" s="189"/>
      <c r="K200" s="189">
        <f>SUM(K201:K229)</f>
        <v>74872.08</v>
      </c>
      <c r="L200" s="189"/>
      <c r="M200" s="189">
        <f>SUM(M201:M229)</f>
        <v>0</v>
      </c>
      <c r="N200" s="189"/>
      <c r="O200" s="189">
        <f>SUM(O201:O229)</f>
        <v>4.18</v>
      </c>
      <c r="P200" s="189"/>
      <c r="Q200" s="189">
        <f>SUM(Q201:Q229)</f>
        <v>0</v>
      </c>
      <c r="R200" s="190"/>
      <c r="S200" s="189"/>
      <c r="AE200" t="s">
        <v>106</v>
      </c>
    </row>
    <row r="201" spans="1:60" ht="22.5" outlineLevel="1" x14ac:dyDescent="0.2">
      <c r="A201" s="165">
        <v>56</v>
      </c>
      <c r="B201" s="176" t="s">
        <v>311</v>
      </c>
      <c r="C201" s="197" t="s">
        <v>312</v>
      </c>
      <c r="D201" s="178" t="s">
        <v>109</v>
      </c>
      <c r="E201" s="182">
        <v>126.36</v>
      </c>
      <c r="F201" s="187"/>
      <c r="G201" s="187">
        <f>ROUND(E201*F201,2)</f>
        <v>0</v>
      </c>
      <c r="H201" s="187">
        <v>0</v>
      </c>
      <c r="I201" s="187">
        <f>ROUND(E201*H201,2)</f>
        <v>0</v>
      </c>
      <c r="J201" s="187">
        <v>105.5</v>
      </c>
      <c r="K201" s="187">
        <f>ROUND(E201*J201,2)</f>
        <v>13330.98</v>
      </c>
      <c r="L201" s="187">
        <v>21</v>
      </c>
      <c r="M201" s="187">
        <f>G201*(1+L201/100)</f>
        <v>0</v>
      </c>
      <c r="N201" s="187">
        <v>0</v>
      </c>
      <c r="O201" s="187">
        <f>ROUND(E201*N201,2)</f>
        <v>0</v>
      </c>
      <c r="P201" s="187">
        <v>0</v>
      </c>
      <c r="Q201" s="187">
        <f>ROUND(E201*P201,2)</f>
        <v>0</v>
      </c>
      <c r="R201" s="188" t="s">
        <v>282</v>
      </c>
      <c r="S201" s="187" t="s">
        <v>111</v>
      </c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 t="s">
        <v>112</v>
      </c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</row>
    <row r="202" spans="1:60" outlineLevel="1" x14ac:dyDescent="0.2">
      <c r="A202" s="165"/>
      <c r="B202" s="176"/>
      <c r="C202" s="198" t="s">
        <v>168</v>
      </c>
      <c r="D202" s="179"/>
      <c r="E202" s="183">
        <v>33.92</v>
      </c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8"/>
      <c r="S202" s="187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 t="s">
        <v>118</v>
      </c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A202" s="164"/>
      <c r="BB202" s="164"/>
      <c r="BC202" s="164"/>
      <c r="BD202" s="164"/>
      <c r="BE202" s="164"/>
      <c r="BF202" s="164"/>
      <c r="BG202" s="164"/>
      <c r="BH202" s="164"/>
    </row>
    <row r="203" spans="1:60" outlineLevel="1" x14ac:dyDescent="0.2">
      <c r="A203" s="165"/>
      <c r="B203" s="176"/>
      <c r="C203" s="198" t="s">
        <v>169</v>
      </c>
      <c r="D203" s="179"/>
      <c r="E203" s="183">
        <v>40.96</v>
      </c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8"/>
      <c r="S203" s="187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 t="s">
        <v>118</v>
      </c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64"/>
      <c r="BF203" s="164"/>
      <c r="BG203" s="164"/>
      <c r="BH203" s="164"/>
    </row>
    <row r="204" spans="1:60" outlineLevel="1" x14ac:dyDescent="0.2">
      <c r="A204" s="165"/>
      <c r="B204" s="176"/>
      <c r="C204" s="198" t="s">
        <v>170</v>
      </c>
      <c r="D204" s="179"/>
      <c r="E204" s="183">
        <v>51.48</v>
      </c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8"/>
      <c r="S204" s="187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 t="s">
        <v>118</v>
      </c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64"/>
      <c r="BF204" s="164"/>
      <c r="BG204" s="164"/>
      <c r="BH204" s="164"/>
    </row>
    <row r="205" spans="1:60" outlineLevel="1" x14ac:dyDescent="0.2">
      <c r="A205" s="165">
        <v>57</v>
      </c>
      <c r="B205" s="176" t="s">
        <v>313</v>
      </c>
      <c r="C205" s="197" t="s">
        <v>314</v>
      </c>
      <c r="D205" s="178" t="s">
        <v>109</v>
      </c>
      <c r="E205" s="182">
        <v>126.36</v>
      </c>
      <c r="F205" s="187"/>
      <c r="G205" s="187">
        <f>ROUND(E205*F205,2)</f>
        <v>0</v>
      </c>
      <c r="H205" s="187">
        <v>0</v>
      </c>
      <c r="I205" s="187">
        <f>ROUND(E205*H205,2)</f>
        <v>0</v>
      </c>
      <c r="J205" s="187">
        <v>16</v>
      </c>
      <c r="K205" s="187">
        <f>ROUND(E205*J205,2)</f>
        <v>2021.76</v>
      </c>
      <c r="L205" s="187">
        <v>21</v>
      </c>
      <c r="M205" s="187">
        <f>G205*(1+L205/100)</f>
        <v>0</v>
      </c>
      <c r="N205" s="187">
        <v>0</v>
      </c>
      <c r="O205" s="187">
        <f>ROUND(E205*N205,2)</f>
        <v>0</v>
      </c>
      <c r="P205" s="187">
        <v>0</v>
      </c>
      <c r="Q205" s="187">
        <f>ROUND(E205*P205,2)</f>
        <v>0</v>
      </c>
      <c r="R205" s="188" t="s">
        <v>282</v>
      </c>
      <c r="S205" s="187" t="s">
        <v>111</v>
      </c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 t="s">
        <v>112</v>
      </c>
      <c r="AF205" s="164"/>
      <c r="AG205" s="164"/>
      <c r="AH205" s="164"/>
      <c r="AI205" s="164"/>
      <c r="AJ205" s="164"/>
      <c r="AK205" s="164"/>
      <c r="AL205" s="164"/>
      <c r="AM205" s="164"/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</row>
    <row r="206" spans="1:60" outlineLevel="1" x14ac:dyDescent="0.2">
      <c r="A206" s="165"/>
      <c r="B206" s="176"/>
      <c r="C206" s="198" t="s">
        <v>168</v>
      </c>
      <c r="D206" s="179"/>
      <c r="E206" s="183">
        <v>33.92</v>
      </c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8"/>
      <c r="S206" s="187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 t="s">
        <v>118</v>
      </c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</row>
    <row r="207" spans="1:60" outlineLevel="1" x14ac:dyDescent="0.2">
      <c r="A207" s="165"/>
      <c r="B207" s="176"/>
      <c r="C207" s="198" t="s">
        <v>169</v>
      </c>
      <c r="D207" s="179"/>
      <c r="E207" s="183">
        <v>40.96</v>
      </c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8"/>
      <c r="S207" s="187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 t="s">
        <v>118</v>
      </c>
      <c r="AF207" s="164"/>
      <c r="AG207" s="164"/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</row>
    <row r="208" spans="1:60" outlineLevel="1" x14ac:dyDescent="0.2">
      <c r="A208" s="165"/>
      <c r="B208" s="176"/>
      <c r="C208" s="198" t="s">
        <v>170</v>
      </c>
      <c r="D208" s="179"/>
      <c r="E208" s="183">
        <v>51.48</v>
      </c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8"/>
      <c r="S208" s="187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 t="s">
        <v>118</v>
      </c>
      <c r="AF208" s="164"/>
      <c r="AG208" s="164"/>
      <c r="AH208" s="164"/>
      <c r="AI208" s="164"/>
      <c r="AJ208" s="164"/>
      <c r="AK208" s="164"/>
      <c r="AL208" s="164"/>
      <c r="AM208" s="164"/>
      <c r="AN208" s="164"/>
      <c r="AO208" s="164"/>
      <c r="AP208" s="164"/>
      <c r="AQ208" s="164"/>
      <c r="AR208" s="164"/>
      <c r="AS208" s="164"/>
      <c r="AT208" s="164"/>
      <c r="AU208" s="164"/>
      <c r="AV208" s="164"/>
      <c r="AW208" s="164"/>
      <c r="AX208" s="164"/>
      <c r="AY208" s="164"/>
      <c r="AZ208" s="164"/>
      <c r="BA208" s="164"/>
      <c r="BB208" s="164"/>
      <c r="BC208" s="164"/>
      <c r="BD208" s="164"/>
      <c r="BE208" s="164"/>
      <c r="BF208" s="164"/>
      <c r="BG208" s="164"/>
      <c r="BH208" s="164"/>
    </row>
    <row r="209" spans="1:60" outlineLevel="1" x14ac:dyDescent="0.2">
      <c r="A209" s="165">
        <v>58</v>
      </c>
      <c r="B209" s="176" t="s">
        <v>315</v>
      </c>
      <c r="C209" s="197" t="s">
        <v>316</v>
      </c>
      <c r="D209" s="178" t="s">
        <v>146</v>
      </c>
      <c r="E209" s="182">
        <v>62.8</v>
      </c>
      <c r="F209" s="187"/>
      <c r="G209" s="187">
        <f>ROUND(E209*F209,2)</f>
        <v>0</v>
      </c>
      <c r="H209" s="187">
        <v>0</v>
      </c>
      <c r="I209" s="187">
        <f>ROUND(E209*H209,2)</f>
        <v>0</v>
      </c>
      <c r="J209" s="187">
        <v>41.7</v>
      </c>
      <c r="K209" s="187">
        <f>ROUND(E209*J209,2)</f>
        <v>2618.7600000000002</v>
      </c>
      <c r="L209" s="187">
        <v>21</v>
      </c>
      <c r="M209" s="187">
        <f>G209*(1+L209/100)</f>
        <v>0</v>
      </c>
      <c r="N209" s="187">
        <v>0</v>
      </c>
      <c r="O209" s="187">
        <f>ROUND(E209*N209,2)</f>
        <v>0</v>
      </c>
      <c r="P209" s="187">
        <v>0</v>
      </c>
      <c r="Q209" s="187">
        <f>ROUND(E209*P209,2)</f>
        <v>0</v>
      </c>
      <c r="R209" s="188" t="s">
        <v>282</v>
      </c>
      <c r="S209" s="187" t="s">
        <v>111</v>
      </c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 t="s">
        <v>112</v>
      </c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</row>
    <row r="210" spans="1:60" outlineLevel="1" x14ac:dyDescent="0.2">
      <c r="A210" s="165"/>
      <c r="B210" s="176"/>
      <c r="C210" s="198" t="s">
        <v>290</v>
      </c>
      <c r="D210" s="179"/>
      <c r="E210" s="183">
        <v>18.2</v>
      </c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8"/>
      <c r="S210" s="187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 t="s">
        <v>118</v>
      </c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64"/>
      <c r="BB210" s="164"/>
      <c r="BC210" s="164"/>
      <c r="BD210" s="164"/>
      <c r="BE210" s="164"/>
      <c r="BF210" s="164"/>
      <c r="BG210" s="164"/>
      <c r="BH210" s="164"/>
    </row>
    <row r="211" spans="1:60" outlineLevel="1" x14ac:dyDescent="0.2">
      <c r="A211" s="165"/>
      <c r="B211" s="176"/>
      <c r="C211" s="198" t="s">
        <v>291</v>
      </c>
      <c r="D211" s="179"/>
      <c r="E211" s="183">
        <v>20.6</v>
      </c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8"/>
      <c r="S211" s="187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 t="s">
        <v>118</v>
      </c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  <c r="AZ211" s="164"/>
      <c r="BA211" s="164"/>
      <c r="BB211" s="164"/>
      <c r="BC211" s="164"/>
      <c r="BD211" s="164"/>
      <c r="BE211" s="164"/>
      <c r="BF211" s="164"/>
      <c r="BG211" s="164"/>
      <c r="BH211" s="164"/>
    </row>
    <row r="212" spans="1:60" outlineLevel="1" x14ac:dyDescent="0.2">
      <c r="A212" s="165"/>
      <c r="B212" s="176"/>
      <c r="C212" s="198" t="s">
        <v>292</v>
      </c>
      <c r="D212" s="179"/>
      <c r="E212" s="183">
        <v>24</v>
      </c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8"/>
      <c r="S212" s="187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 t="s">
        <v>118</v>
      </c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64"/>
      <c r="BF212" s="164"/>
      <c r="BG212" s="164"/>
      <c r="BH212" s="164"/>
    </row>
    <row r="213" spans="1:60" outlineLevel="1" x14ac:dyDescent="0.2">
      <c r="A213" s="165">
        <v>59</v>
      </c>
      <c r="B213" s="176" t="s">
        <v>317</v>
      </c>
      <c r="C213" s="197" t="s">
        <v>318</v>
      </c>
      <c r="D213" s="178" t="s">
        <v>109</v>
      </c>
      <c r="E213" s="182">
        <v>155.892</v>
      </c>
      <c r="F213" s="187"/>
      <c r="G213" s="187">
        <f>ROUND(E213*F213,2)</f>
        <v>0</v>
      </c>
      <c r="H213" s="187">
        <v>0</v>
      </c>
      <c r="I213" s="187">
        <f>ROUND(E213*H213,2)</f>
        <v>0</v>
      </c>
      <c r="J213" s="187">
        <v>365</v>
      </c>
      <c r="K213" s="187">
        <f>ROUND(E213*J213,2)</f>
        <v>56900.58</v>
      </c>
      <c r="L213" s="187">
        <v>21</v>
      </c>
      <c r="M213" s="187">
        <f>G213*(1+L213/100)</f>
        <v>0</v>
      </c>
      <c r="N213" s="187">
        <v>0</v>
      </c>
      <c r="O213" s="187">
        <f>ROUND(E213*N213,2)</f>
        <v>0</v>
      </c>
      <c r="P213" s="187">
        <v>0</v>
      </c>
      <c r="Q213" s="187">
        <f>ROUND(E213*P213,2)</f>
        <v>0</v>
      </c>
      <c r="R213" s="188" t="s">
        <v>282</v>
      </c>
      <c r="S213" s="187" t="s">
        <v>111</v>
      </c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 t="s">
        <v>112</v>
      </c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</row>
    <row r="214" spans="1:60" outlineLevel="1" x14ac:dyDescent="0.2">
      <c r="A214" s="165"/>
      <c r="B214" s="176"/>
      <c r="C214" s="198" t="s">
        <v>319</v>
      </c>
      <c r="D214" s="179"/>
      <c r="E214" s="183">
        <v>37.311999999999998</v>
      </c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8"/>
      <c r="S214" s="187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 t="s">
        <v>118</v>
      </c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/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4"/>
      <c r="AZ214" s="164"/>
      <c r="BA214" s="164"/>
      <c r="BB214" s="164"/>
      <c r="BC214" s="164"/>
      <c r="BD214" s="164"/>
      <c r="BE214" s="164"/>
      <c r="BF214" s="164"/>
      <c r="BG214" s="164"/>
      <c r="BH214" s="164"/>
    </row>
    <row r="215" spans="1:60" outlineLevel="1" x14ac:dyDescent="0.2">
      <c r="A215" s="165"/>
      <c r="B215" s="176"/>
      <c r="C215" s="198" t="s">
        <v>320</v>
      </c>
      <c r="D215" s="179"/>
      <c r="E215" s="183">
        <v>61.951999999999998</v>
      </c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8"/>
      <c r="S215" s="187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 t="s">
        <v>118</v>
      </c>
      <c r="AF215" s="164"/>
      <c r="AG215" s="164"/>
      <c r="AH215" s="164"/>
      <c r="AI215" s="164"/>
      <c r="AJ215" s="164"/>
      <c r="AK215" s="164"/>
      <c r="AL215" s="164"/>
      <c r="AM215" s="164"/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64"/>
      <c r="BF215" s="164"/>
      <c r="BG215" s="164"/>
      <c r="BH215" s="164"/>
    </row>
    <row r="216" spans="1:60" outlineLevel="1" x14ac:dyDescent="0.2">
      <c r="A216" s="165"/>
      <c r="B216" s="176"/>
      <c r="C216" s="198" t="s">
        <v>321</v>
      </c>
      <c r="D216" s="179"/>
      <c r="E216" s="183">
        <v>56.628</v>
      </c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8"/>
      <c r="S216" s="187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 t="s">
        <v>118</v>
      </c>
      <c r="AF216" s="164"/>
      <c r="AG216" s="164"/>
      <c r="AH216" s="164"/>
      <c r="AI216" s="164"/>
      <c r="AJ216" s="164"/>
      <c r="AK216" s="164"/>
      <c r="AL216" s="164"/>
      <c r="AM216" s="164"/>
      <c r="AN216" s="164"/>
      <c r="AO216" s="164"/>
      <c r="AP216" s="164"/>
      <c r="AQ216" s="164"/>
      <c r="AR216" s="164"/>
      <c r="AS216" s="164"/>
      <c r="AT216" s="164"/>
      <c r="AU216" s="164"/>
      <c r="AV216" s="164"/>
      <c r="AW216" s="164"/>
      <c r="AX216" s="164"/>
      <c r="AY216" s="164"/>
      <c r="AZ216" s="164"/>
      <c r="BA216" s="164"/>
      <c r="BB216" s="164"/>
      <c r="BC216" s="164"/>
      <c r="BD216" s="164"/>
      <c r="BE216" s="164"/>
      <c r="BF216" s="164"/>
      <c r="BG216" s="164"/>
      <c r="BH216" s="164"/>
    </row>
    <row r="217" spans="1:60" outlineLevel="1" x14ac:dyDescent="0.2">
      <c r="A217" s="165">
        <v>60</v>
      </c>
      <c r="B217" s="176" t="s">
        <v>322</v>
      </c>
      <c r="C217" s="197" t="s">
        <v>323</v>
      </c>
      <c r="D217" s="178" t="s">
        <v>182</v>
      </c>
      <c r="E217" s="182">
        <v>54.25</v>
      </c>
      <c r="F217" s="187"/>
      <c r="G217" s="187">
        <f>ROUND(E217*F217,2)</f>
        <v>0</v>
      </c>
      <c r="H217" s="187">
        <v>121.5</v>
      </c>
      <c r="I217" s="187">
        <f>ROUND(E217*H217,2)</f>
        <v>6591.38</v>
      </c>
      <c r="J217" s="187">
        <v>0</v>
      </c>
      <c r="K217" s="187">
        <f>ROUND(E217*J217,2)</f>
        <v>0</v>
      </c>
      <c r="L217" s="187">
        <v>21</v>
      </c>
      <c r="M217" s="187">
        <f>G217*(1+L217/100)</f>
        <v>0</v>
      </c>
      <c r="N217" s="187">
        <v>2E-3</v>
      </c>
      <c r="O217" s="187">
        <f>ROUND(E217*N217,2)</f>
        <v>0.11</v>
      </c>
      <c r="P217" s="187">
        <v>0</v>
      </c>
      <c r="Q217" s="187">
        <f>ROUND(E217*P217,2)</f>
        <v>0</v>
      </c>
      <c r="R217" s="188" t="s">
        <v>244</v>
      </c>
      <c r="S217" s="187" t="s">
        <v>111</v>
      </c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 t="s">
        <v>245</v>
      </c>
      <c r="AF217" s="164"/>
      <c r="AG217" s="164"/>
      <c r="AH217" s="164"/>
      <c r="AI217" s="164"/>
      <c r="AJ217" s="164"/>
      <c r="AK217" s="164"/>
      <c r="AL217" s="164"/>
      <c r="AM217" s="164"/>
      <c r="AN217" s="164"/>
      <c r="AO217" s="164"/>
      <c r="AP217" s="164"/>
      <c r="AQ217" s="164"/>
      <c r="AR217" s="164"/>
      <c r="AS217" s="164"/>
      <c r="AT217" s="164"/>
      <c r="AU217" s="164"/>
      <c r="AV217" s="164"/>
      <c r="AW217" s="164"/>
      <c r="AX217" s="164"/>
      <c r="AY217" s="164"/>
      <c r="AZ217" s="164"/>
      <c r="BA217" s="164"/>
      <c r="BB217" s="164"/>
      <c r="BC217" s="164"/>
      <c r="BD217" s="164"/>
      <c r="BE217" s="164"/>
      <c r="BF217" s="164"/>
      <c r="BG217" s="164"/>
      <c r="BH217" s="164"/>
    </row>
    <row r="218" spans="1:60" outlineLevel="1" x14ac:dyDescent="0.2">
      <c r="A218" s="165"/>
      <c r="B218" s="176"/>
      <c r="C218" s="198" t="s">
        <v>324</v>
      </c>
      <c r="D218" s="179"/>
      <c r="E218" s="183">
        <v>54.25</v>
      </c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8"/>
      <c r="S218" s="187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 t="s">
        <v>118</v>
      </c>
      <c r="AF218" s="164"/>
      <c r="AG218" s="164"/>
      <c r="AH218" s="164"/>
      <c r="AI218" s="164"/>
      <c r="AJ218" s="164"/>
      <c r="AK218" s="164"/>
      <c r="AL218" s="164"/>
      <c r="AM218" s="164"/>
      <c r="AN218" s="164"/>
      <c r="AO218" s="164"/>
      <c r="AP218" s="164"/>
      <c r="AQ218" s="164"/>
      <c r="AR218" s="164"/>
      <c r="AS218" s="164"/>
      <c r="AT218" s="164"/>
      <c r="AU218" s="164"/>
      <c r="AV218" s="164"/>
      <c r="AW218" s="164"/>
      <c r="AX218" s="164"/>
      <c r="AY218" s="164"/>
      <c r="AZ218" s="164"/>
      <c r="BA218" s="164"/>
      <c r="BB218" s="164"/>
      <c r="BC218" s="164"/>
      <c r="BD218" s="164"/>
      <c r="BE218" s="164"/>
      <c r="BF218" s="164"/>
      <c r="BG218" s="164"/>
      <c r="BH218" s="164"/>
    </row>
    <row r="219" spans="1:60" outlineLevel="1" x14ac:dyDescent="0.2">
      <c r="A219" s="165">
        <v>61</v>
      </c>
      <c r="B219" s="176" t="s">
        <v>305</v>
      </c>
      <c r="C219" s="197" t="s">
        <v>306</v>
      </c>
      <c r="D219" s="178" t="s">
        <v>307</v>
      </c>
      <c r="E219" s="182">
        <v>25.6</v>
      </c>
      <c r="F219" s="187"/>
      <c r="G219" s="187">
        <f>ROUND(E219*F219,2)</f>
        <v>0</v>
      </c>
      <c r="H219" s="187">
        <v>81.2</v>
      </c>
      <c r="I219" s="187">
        <f>ROUND(E219*H219,2)</f>
        <v>2078.7199999999998</v>
      </c>
      <c r="J219" s="187">
        <v>0</v>
      </c>
      <c r="K219" s="187">
        <f>ROUND(E219*J219,2)</f>
        <v>0</v>
      </c>
      <c r="L219" s="187">
        <v>21</v>
      </c>
      <c r="M219" s="187">
        <f>G219*(1+L219/100)</f>
        <v>0</v>
      </c>
      <c r="N219" s="187">
        <v>1E-3</v>
      </c>
      <c r="O219" s="187">
        <f>ROUND(E219*N219,2)</f>
        <v>0.03</v>
      </c>
      <c r="P219" s="187">
        <v>0</v>
      </c>
      <c r="Q219" s="187">
        <f>ROUND(E219*P219,2)</f>
        <v>0</v>
      </c>
      <c r="R219" s="188" t="s">
        <v>244</v>
      </c>
      <c r="S219" s="187" t="s">
        <v>111</v>
      </c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 t="s">
        <v>245</v>
      </c>
      <c r="AF219" s="164"/>
      <c r="AG219" s="164"/>
      <c r="AH219" s="164"/>
      <c r="AI219" s="164"/>
      <c r="AJ219" s="164"/>
      <c r="AK219" s="164"/>
      <c r="AL219" s="164"/>
      <c r="AM219" s="164"/>
      <c r="AN219" s="164"/>
      <c r="AO219" s="164"/>
      <c r="AP219" s="164"/>
      <c r="AQ219" s="164"/>
      <c r="AR219" s="164"/>
      <c r="AS219" s="164"/>
      <c r="AT219" s="164"/>
      <c r="AU219" s="164"/>
      <c r="AV219" s="164"/>
      <c r="AW219" s="164"/>
      <c r="AX219" s="164"/>
      <c r="AY219" s="164"/>
      <c r="AZ219" s="164"/>
      <c r="BA219" s="164"/>
      <c r="BB219" s="164"/>
      <c r="BC219" s="164"/>
      <c r="BD219" s="164"/>
      <c r="BE219" s="164"/>
      <c r="BF219" s="164"/>
      <c r="BG219" s="164"/>
      <c r="BH219" s="164"/>
    </row>
    <row r="220" spans="1:60" outlineLevel="1" x14ac:dyDescent="0.2">
      <c r="A220" s="165"/>
      <c r="B220" s="176"/>
      <c r="C220" s="198" t="s">
        <v>325</v>
      </c>
      <c r="D220" s="179"/>
      <c r="E220" s="183">
        <v>25.6</v>
      </c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8"/>
      <c r="S220" s="187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 t="s">
        <v>118</v>
      </c>
      <c r="AF220" s="164"/>
      <c r="AG220" s="164"/>
      <c r="AH220" s="164"/>
      <c r="AI220" s="164"/>
      <c r="AJ220" s="164"/>
      <c r="AK220" s="164"/>
      <c r="AL220" s="164"/>
      <c r="AM220" s="164"/>
      <c r="AN220" s="164"/>
      <c r="AO220" s="164"/>
      <c r="AP220" s="164"/>
      <c r="AQ220" s="164"/>
      <c r="AR220" s="164"/>
      <c r="AS220" s="164"/>
      <c r="AT220" s="164"/>
      <c r="AU220" s="164"/>
      <c r="AV220" s="164"/>
      <c r="AW220" s="164"/>
      <c r="AX220" s="164"/>
      <c r="AY220" s="164"/>
      <c r="AZ220" s="164"/>
      <c r="BA220" s="164"/>
      <c r="BB220" s="164"/>
      <c r="BC220" s="164"/>
      <c r="BD220" s="164"/>
      <c r="BE220" s="164"/>
      <c r="BF220" s="164"/>
      <c r="BG220" s="164"/>
      <c r="BH220" s="164"/>
    </row>
    <row r="221" spans="1:60" outlineLevel="1" x14ac:dyDescent="0.2">
      <c r="A221" s="165">
        <v>62</v>
      </c>
      <c r="B221" s="176" t="s">
        <v>326</v>
      </c>
      <c r="C221" s="197" t="s">
        <v>327</v>
      </c>
      <c r="D221" s="178" t="s">
        <v>303</v>
      </c>
      <c r="E221" s="182">
        <v>480.5</v>
      </c>
      <c r="F221" s="187"/>
      <c r="G221" s="187">
        <f>ROUND(E221*F221,2)</f>
        <v>0</v>
      </c>
      <c r="H221" s="187">
        <v>13.8</v>
      </c>
      <c r="I221" s="187">
        <f>ROUND(E221*H221,2)</f>
        <v>6630.9</v>
      </c>
      <c r="J221" s="187">
        <v>0</v>
      </c>
      <c r="K221" s="187">
        <f>ROUND(E221*J221,2)</f>
        <v>0</v>
      </c>
      <c r="L221" s="187">
        <v>21</v>
      </c>
      <c r="M221" s="187">
        <f>G221*(1+L221/100)</f>
        <v>0</v>
      </c>
      <c r="N221" s="187">
        <v>1E-3</v>
      </c>
      <c r="O221" s="187">
        <f>ROUND(E221*N221,2)</f>
        <v>0.48</v>
      </c>
      <c r="P221" s="187">
        <v>0</v>
      </c>
      <c r="Q221" s="187">
        <f>ROUND(E221*P221,2)</f>
        <v>0</v>
      </c>
      <c r="R221" s="188" t="s">
        <v>244</v>
      </c>
      <c r="S221" s="187" t="s">
        <v>111</v>
      </c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 t="s">
        <v>245</v>
      </c>
      <c r="AF221" s="164"/>
      <c r="AG221" s="164"/>
      <c r="AH221" s="164"/>
      <c r="AI221" s="164"/>
      <c r="AJ221" s="164"/>
      <c r="AK221" s="164"/>
      <c r="AL221" s="164"/>
      <c r="AM221" s="164"/>
      <c r="AN221" s="164"/>
      <c r="AO221" s="164"/>
      <c r="AP221" s="164"/>
      <c r="AQ221" s="164"/>
      <c r="AR221" s="164"/>
      <c r="AS221" s="164"/>
      <c r="AT221" s="164"/>
      <c r="AU221" s="164"/>
      <c r="AV221" s="164"/>
      <c r="AW221" s="164"/>
      <c r="AX221" s="164"/>
      <c r="AY221" s="164"/>
      <c r="AZ221" s="164"/>
      <c r="BA221" s="164"/>
      <c r="BB221" s="164"/>
      <c r="BC221" s="164"/>
      <c r="BD221" s="164"/>
      <c r="BE221" s="164"/>
      <c r="BF221" s="164"/>
      <c r="BG221" s="164"/>
      <c r="BH221" s="164"/>
    </row>
    <row r="222" spans="1:60" outlineLevel="1" x14ac:dyDescent="0.2">
      <c r="A222" s="165"/>
      <c r="B222" s="176"/>
      <c r="C222" s="198" t="s">
        <v>328</v>
      </c>
      <c r="D222" s="179"/>
      <c r="E222" s="183">
        <v>480.5</v>
      </c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8"/>
      <c r="S222" s="187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 t="s">
        <v>118</v>
      </c>
      <c r="AF222" s="164"/>
      <c r="AG222" s="164"/>
      <c r="AH222" s="164"/>
      <c r="AI222" s="164"/>
      <c r="AJ222" s="164"/>
      <c r="AK222" s="164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164"/>
      <c r="BE222" s="164"/>
      <c r="BF222" s="164"/>
      <c r="BG222" s="164"/>
      <c r="BH222" s="164"/>
    </row>
    <row r="223" spans="1:60" outlineLevel="1" x14ac:dyDescent="0.2">
      <c r="A223" s="165">
        <v>63</v>
      </c>
      <c r="B223" s="176" t="s">
        <v>329</v>
      </c>
      <c r="C223" s="197" t="s">
        <v>330</v>
      </c>
      <c r="D223" s="178" t="s">
        <v>331</v>
      </c>
      <c r="E223" s="182">
        <v>1.92</v>
      </c>
      <c r="F223" s="187"/>
      <c r="G223" s="187">
        <f>ROUND(E223*F223,2)</f>
        <v>0</v>
      </c>
      <c r="H223" s="187">
        <v>3205</v>
      </c>
      <c r="I223" s="187">
        <f>ROUND(E223*H223,2)</f>
        <v>6153.6</v>
      </c>
      <c r="J223" s="187">
        <v>0</v>
      </c>
      <c r="K223" s="187">
        <f>ROUND(E223*J223,2)</f>
        <v>0</v>
      </c>
      <c r="L223" s="187">
        <v>21</v>
      </c>
      <c r="M223" s="187">
        <f>G223*(1+L223/100)</f>
        <v>0</v>
      </c>
      <c r="N223" s="187">
        <v>1</v>
      </c>
      <c r="O223" s="187">
        <f>ROUND(E223*N223,2)</f>
        <v>1.92</v>
      </c>
      <c r="P223" s="187">
        <v>0</v>
      </c>
      <c r="Q223" s="187">
        <f>ROUND(E223*P223,2)</f>
        <v>0</v>
      </c>
      <c r="R223" s="188" t="s">
        <v>244</v>
      </c>
      <c r="S223" s="187" t="s">
        <v>111</v>
      </c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 t="s">
        <v>245</v>
      </c>
      <c r="AF223" s="164"/>
      <c r="AG223" s="164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4"/>
      <c r="AZ223" s="164"/>
      <c r="BA223" s="164"/>
      <c r="BB223" s="164"/>
      <c r="BC223" s="164"/>
      <c r="BD223" s="164"/>
      <c r="BE223" s="164"/>
      <c r="BF223" s="164"/>
      <c r="BG223" s="164"/>
      <c r="BH223" s="164"/>
    </row>
    <row r="224" spans="1:60" outlineLevel="1" x14ac:dyDescent="0.2">
      <c r="A224" s="165"/>
      <c r="B224" s="176"/>
      <c r="C224" s="198" t="s">
        <v>332</v>
      </c>
      <c r="D224" s="179"/>
      <c r="E224" s="183">
        <v>1.92</v>
      </c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8"/>
      <c r="S224" s="187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 t="s">
        <v>118</v>
      </c>
      <c r="AF224" s="164"/>
      <c r="AG224" s="164"/>
      <c r="AH224" s="164"/>
      <c r="AI224" s="164"/>
      <c r="AJ224" s="164"/>
      <c r="AK224" s="164"/>
      <c r="AL224" s="164"/>
      <c r="AM224" s="164"/>
      <c r="AN224" s="164"/>
      <c r="AO224" s="164"/>
      <c r="AP224" s="164"/>
      <c r="AQ224" s="164"/>
      <c r="AR224" s="164"/>
      <c r="AS224" s="164"/>
      <c r="AT224" s="164"/>
      <c r="AU224" s="164"/>
      <c r="AV224" s="164"/>
      <c r="AW224" s="164"/>
      <c r="AX224" s="164"/>
      <c r="AY224" s="164"/>
      <c r="AZ224" s="164"/>
      <c r="BA224" s="164"/>
      <c r="BB224" s="164"/>
      <c r="BC224" s="164"/>
      <c r="BD224" s="164"/>
      <c r="BE224" s="164"/>
      <c r="BF224" s="164"/>
      <c r="BG224" s="164"/>
      <c r="BH224" s="164"/>
    </row>
    <row r="225" spans="1:60" ht="22.5" outlineLevel="1" x14ac:dyDescent="0.2">
      <c r="A225" s="165">
        <v>64</v>
      </c>
      <c r="B225" s="176" t="s">
        <v>333</v>
      </c>
      <c r="C225" s="197" t="s">
        <v>334</v>
      </c>
      <c r="D225" s="178" t="s">
        <v>182</v>
      </c>
      <c r="E225" s="182">
        <v>0</v>
      </c>
      <c r="F225" s="187"/>
      <c r="G225" s="187">
        <f>ROUND(E225*F225,2)</f>
        <v>0</v>
      </c>
      <c r="H225" s="187">
        <v>123</v>
      </c>
      <c r="I225" s="187">
        <f>ROUND(E225*H225,2)</f>
        <v>0</v>
      </c>
      <c r="J225" s="187">
        <v>0</v>
      </c>
      <c r="K225" s="187">
        <f>ROUND(E225*J225,2)</f>
        <v>0</v>
      </c>
      <c r="L225" s="187">
        <v>21</v>
      </c>
      <c r="M225" s="187">
        <f>G225*(1+L225/100)</f>
        <v>0</v>
      </c>
      <c r="N225" s="187">
        <v>6.0000000000000002E-5</v>
      </c>
      <c r="O225" s="187">
        <f>ROUND(E225*N225,2)</f>
        <v>0</v>
      </c>
      <c r="P225" s="187">
        <v>0</v>
      </c>
      <c r="Q225" s="187">
        <f>ROUND(E225*P225,2)</f>
        <v>0</v>
      </c>
      <c r="R225" s="188" t="s">
        <v>244</v>
      </c>
      <c r="S225" s="187" t="s">
        <v>111</v>
      </c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 t="s">
        <v>245</v>
      </c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</row>
    <row r="226" spans="1:60" outlineLevel="1" x14ac:dyDescent="0.2">
      <c r="A226" s="165">
        <v>65</v>
      </c>
      <c r="B226" s="176" t="s">
        <v>335</v>
      </c>
      <c r="C226" s="197" t="s">
        <v>336</v>
      </c>
      <c r="D226" s="178" t="s">
        <v>109</v>
      </c>
      <c r="E226" s="182">
        <v>155.892</v>
      </c>
      <c r="F226" s="187"/>
      <c r="G226" s="187">
        <f>ROUND(E226*F226,2)</f>
        <v>0</v>
      </c>
      <c r="H226" s="187">
        <v>246</v>
      </c>
      <c r="I226" s="187">
        <f>ROUND(E226*H226,2)</f>
        <v>38349.43</v>
      </c>
      <c r="J226" s="187">
        <v>0</v>
      </c>
      <c r="K226" s="187">
        <f>ROUND(E226*J226,2)</f>
        <v>0</v>
      </c>
      <c r="L226" s="187">
        <v>21</v>
      </c>
      <c r="M226" s="187">
        <f>G226*(1+L226/100)</f>
        <v>0</v>
      </c>
      <c r="N226" s="187">
        <v>1.0500000000000001E-2</v>
      </c>
      <c r="O226" s="187">
        <f>ROUND(E226*N226,2)</f>
        <v>1.64</v>
      </c>
      <c r="P226" s="187">
        <v>0</v>
      </c>
      <c r="Q226" s="187">
        <f>ROUND(E226*P226,2)</f>
        <v>0</v>
      </c>
      <c r="R226" s="188" t="s">
        <v>244</v>
      </c>
      <c r="S226" s="187" t="s">
        <v>111</v>
      </c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 t="s">
        <v>245</v>
      </c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64"/>
    </row>
    <row r="227" spans="1:60" outlineLevel="1" x14ac:dyDescent="0.2">
      <c r="A227" s="165"/>
      <c r="B227" s="176"/>
      <c r="C227" s="198" t="s">
        <v>319</v>
      </c>
      <c r="D227" s="179"/>
      <c r="E227" s="183">
        <v>37.311999999999998</v>
      </c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8"/>
      <c r="S227" s="187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 t="s">
        <v>118</v>
      </c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64"/>
    </row>
    <row r="228" spans="1:60" outlineLevel="1" x14ac:dyDescent="0.2">
      <c r="A228" s="165"/>
      <c r="B228" s="176"/>
      <c r="C228" s="198" t="s">
        <v>320</v>
      </c>
      <c r="D228" s="179"/>
      <c r="E228" s="183">
        <v>61.951999999999998</v>
      </c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8"/>
      <c r="S228" s="187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 t="s">
        <v>118</v>
      </c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</row>
    <row r="229" spans="1:60" outlineLevel="1" x14ac:dyDescent="0.2">
      <c r="A229" s="165"/>
      <c r="B229" s="176"/>
      <c r="C229" s="198" t="s">
        <v>321</v>
      </c>
      <c r="D229" s="179"/>
      <c r="E229" s="183">
        <v>56.628</v>
      </c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8"/>
      <c r="S229" s="187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 t="s">
        <v>118</v>
      </c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</row>
    <row r="230" spans="1:60" x14ac:dyDescent="0.2">
      <c r="A230" s="173" t="s">
        <v>105</v>
      </c>
      <c r="B230" s="177" t="s">
        <v>76</v>
      </c>
      <c r="C230" s="199" t="s">
        <v>77</v>
      </c>
      <c r="D230" s="180"/>
      <c r="E230" s="184"/>
      <c r="F230" s="189"/>
      <c r="G230" s="189">
        <f>SUM(G231:G234)</f>
        <v>0</v>
      </c>
      <c r="H230" s="189"/>
      <c r="I230" s="189">
        <f>SUM(I231:I234)</f>
        <v>788.66</v>
      </c>
      <c r="J230" s="189"/>
      <c r="K230" s="189">
        <f>SUM(K231:K234)</f>
        <v>1522.56</v>
      </c>
      <c r="L230" s="189"/>
      <c r="M230" s="189">
        <f>SUM(M231:M234)</f>
        <v>0</v>
      </c>
      <c r="N230" s="189"/>
      <c r="O230" s="189">
        <f>SUM(O231:O234)</f>
        <v>0</v>
      </c>
      <c r="P230" s="189"/>
      <c r="Q230" s="189">
        <f>SUM(Q231:Q234)</f>
        <v>0</v>
      </c>
      <c r="R230" s="190"/>
      <c r="S230" s="189"/>
      <c r="AE230" t="s">
        <v>106</v>
      </c>
    </row>
    <row r="231" spans="1:60" outlineLevel="1" x14ac:dyDescent="0.2">
      <c r="A231" s="165">
        <v>66</v>
      </c>
      <c r="B231" s="176" t="s">
        <v>337</v>
      </c>
      <c r="C231" s="197" t="s">
        <v>338</v>
      </c>
      <c r="D231" s="178" t="s">
        <v>109</v>
      </c>
      <c r="E231" s="182">
        <v>11.75</v>
      </c>
      <c r="F231" s="187"/>
      <c r="G231" s="187">
        <f>ROUND(E231*F231,2)</f>
        <v>0</v>
      </c>
      <c r="H231" s="187">
        <v>16.61</v>
      </c>
      <c r="I231" s="187">
        <f>ROUND(E231*H231,2)</f>
        <v>195.17</v>
      </c>
      <c r="J231" s="187">
        <v>101.39</v>
      </c>
      <c r="K231" s="187">
        <f>ROUND(E231*J231,2)</f>
        <v>1191.33</v>
      </c>
      <c r="L231" s="187">
        <v>21</v>
      </c>
      <c r="M231" s="187">
        <f>G231*(1+L231/100)</f>
        <v>0</v>
      </c>
      <c r="N231" s="187">
        <v>3.1E-4</v>
      </c>
      <c r="O231" s="187">
        <f>ROUND(E231*N231,2)</f>
        <v>0</v>
      </c>
      <c r="P231" s="187">
        <v>0</v>
      </c>
      <c r="Q231" s="187">
        <f>ROUND(E231*P231,2)</f>
        <v>0</v>
      </c>
      <c r="R231" s="188" t="s">
        <v>339</v>
      </c>
      <c r="S231" s="187" t="s">
        <v>111</v>
      </c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 t="s">
        <v>112</v>
      </c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4"/>
      <c r="AZ231" s="164"/>
      <c r="BA231" s="164"/>
      <c r="BB231" s="164"/>
      <c r="BC231" s="164"/>
      <c r="BD231" s="164"/>
      <c r="BE231" s="164"/>
      <c r="BF231" s="164"/>
      <c r="BG231" s="164"/>
      <c r="BH231" s="164"/>
    </row>
    <row r="232" spans="1:60" outlineLevel="1" x14ac:dyDescent="0.2">
      <c r="A232" s="165"/>
      <c r="B232" s="176"/>
      <c r="C232" s="198" t="s">
        <v>340</v>
      </c>
      <c r="D232" s="179"/>
      <c r="E232" s="183">
        <v>11.75</v>
      </c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8"/>
      <c r="S232" s="187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 t="s">
        <v>118</v>
      </c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4"/>
      <c r="AZ232" s="164"/>
      <c r="BA232" s="164"/>
      <c r="BB232" s="164"/>
      <c r="BC232" s="164"/>
      <c r="BD232" s="164"/>
      <c r="BE232" s="164"/>
      <c r="BF232" s="164"/>
      <c r="BG232" s="164"/>
      <c r="BH232" s="164"/>
    </row>
    <row r="233" spans="1:60" ht="22.5" outlineLevel="1" x14ac:dyDescent="0.2">
      <c r="A233" s="165">
        <v>67</v>
      </c>
      <c r="B233" s="176" t="s">
        <v>341</v>
      </c>
      <c r="C233" s="197" t="s">
        <v>342</v>
      </c>
      <c r="D233" s="178" t="s">
        <v>109</v>
      </c>
      <c r="E233" s="182">
        <v>11.75</v>
      </c>
      <c r="F233" s="187"/>
      <c r="G233" s="187">
        <f>ROUND(E233*F233,2)</f>
        <v>0</v>
      </c>
      <c r="H233" s="187">
        <v>50.51</v>
      </c>
      <c r="I233" s="187">
        <f>ROUND(E233*H233,2)</f>
        <v>593.49</v>
      </c>
      <c r="J233" s="187">
        <v>28.19</v>
      </c>
      <c r="K233" s="187">
        <f>ROUND(E233*J233,2)</f>
        <v>331.23</v>
      </c>
      <c r="L233" s="187">
        <v>21</v>
      </c>
      <c r="M233" s="187">
        <f>G233*(1+L233/100)</f>
        <v>0</v>
      </c>
      <c r="N233" s="187">
        <v>2.0000000000000001E-4</v>
      </c>
      <c r="O233" s="187">
        <f>ROUND(E233*N233,2)</f>
        <v>0</v>
      </c>
      <c r="P233" s="187">
        <v>0</v>
      </c>
      <c r="Q233" s="187">
        <f>ROUND(E233*P233,2)</f>
        <v>0</v>
      </c>
      <c r="R233" s="188" t="s">
        <v>339</v>
      </c>
      <c r="S233" s="187" t="s">
        <v>111</v>
      </c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 t="s">
        <v>112</v>
      </c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</row>
    <row r="234" spans="1:60" outlineLevel="1" x14ac:dyDescent="0.2">
      <c r="A234" s="165"/>
      <c r="B234" s="176"/>
      <c r="C234" s="198" t="s">
        <v>340</v>
      </c>
      <c r="D234" s="179"/>
      <c r="E234" s="183">
        <v>11.75</v>
      </c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8"/>
      <c r="S234" s="187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 t="s">
        <v>118</v>
      </c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164"/>
      <c r="BD234" s="164"/>
      <c r="BE234" s="164"/>
      <c r="BF234" s="164"/>
      <c r="BG234" s="164"/>
      <c r="BH234" s="164"/>
    </row>
    <row r="235" spans="1:60" x14ac:dyDescent="0.2">
      <c r="A235" s="173" t="s">
        <v>105</v>
      </c>
      <c r="B235" s="177" t="s">
        <v>78</v>
      </c>
      <c r="C235" s="199" t="s">
        <v>79</v>
      </c>
      <c r="D235" s="180"/>
      <c r="E235" s="184"/>
      <c r="F235" s="189"/>
      <c r="G235" s="189">
        <f>SUM(G236:G247)</f>
        <v>0</v>
      </c>
      <c r="H235" s="189"/>
      <c r="I235" s="189">
        <f>SUM(I236:I247)</f>
        <v>403.21000000000004</v>
      </c>
      <c r="J235" s="189"/>
      <c r="K235" s="189">
        <f>SUM(K236:K247)</f>
        <v>7675.52</v>
      </c>
      <c r="L235" s="189"/>
      <c r="M235" s="189">
        <f>SUM(M236:M247)</f>
        <v>0</v>
      </c>
      <c r="N235" s="189"/>
      <c r="O235" s="189">
        <f>SUM(O236:O247)</f>
        <v>0.02</v>
      </c>
      <c r="P235" s="189"/>
      <c r="Q235" s="189">
        <f>SUM(Q236:Q247)</f>
        <v>0</v>
      </c>
      <c r="R235" s="190"/>
      <c r="S235" s="189"/>
      <c r="AE235" t="s">
        <v>106</v>
      </c>
    </row>
    <row r="236" spans="1:60" outlineLevel="1" x14ac:dyDescent="0.2">
      <c r="A236" s="165">
        <v>68</v>
      </c>
      <c r="B236" s="176" t="s">
        <v>343</v>
      </c>
      <c r="C236" s="197" t="s">
        <v>344</v>
      </c>
      <c r="D236" s="178" t="s">
        <v>109</v>
      </c>
      <c r="E236" s="182">
        <v>145.04</v>
      </c>
      <c r="F236" s="187"/>
      <c r="G236" s="187">
        <f>ROUND(E236*F236,2)</f>
        <v>0</v>
      </c>
      <c r="H236" s="187">
        <v>0.08</v>
      </c>
      <c r="I236" s="187">
        <f>ROUND(E236*H236,2)</f>
        <v>11.6</v>
      </c>
      <c r="J236" s="187">
        <v>22.02</v>
      </c>
      <c r="K236" s="187">
        <f>ROUND(E236*J236,2)</f>
        <v>3193.78</v>
      </c>
      <c r="L236" s="187">
        <v>21</v>
      </c>
      <c r="M236" s="187">
        <f>G236*(1+L236/100)</f>
        <v>0</v>
      </c>
      <c r="N236" s="187">
        <v>0</v>
      </c>
      <c r="O236" s="187">
        <f>ROUND(E236*N236,2)</f>
        <v>0</v>
      </c>
      <c r="P236" s="187">
        <v>0</v>
      </c>
      <c r="Q236" s="187">
        <f>ROUND(E236*P236,2)</f>
        <v>0</v>
      </c>
      <c r="R236" s="188" t="s">
        <v>345</v>
      </c>
      <c r="S236" s="187" t="s">
        <v>111</v>
      </c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 t="s">
        <v>112</v>
      </c>
      <c r="AF236" s="164"/>
      <c r="AG236" s="164"/>
      <c r="AH236" s="164"/>
      <c r="AI236" s="164"/>
      <c r="AJ236" s="164"/>
      <c r="AK236" s="164"/>
      <c r="AL236" s="164"/>
      <c r="AM236" s="164"/>
      <c r="AN236" s="164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4"/>
      <c r="BA236" s="164"/>
      <c r="BB236" s="164"/>
      <c r="BC236" s="164"/>
      <c r="BD236" s="164"/>
      <c r="BE236" s="164"/>
      <c r="BF236" s="164"/>
      <c r="BG236" s="164"/>
      <c r="BH236" s="164"/>
    </row>
    <row r="237" spans="1:60" outlineLevel="1" x14ac:dyDescent="0.2">
      <c r="A237" s="165"/>
      <c r="B237" s="176"/>
      <c r="C237" s="198" t="s">
        <v>131</v>
      </c>
      <c r="D237" s="179"/>
      <c r="E237" s="183">
        <v>14</v>
      </c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8"/>
      <c r="S237" s="187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 t="s">
        <v>118</v>
      </c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  <c r="AZ237" s="164"/>
      <c r="BA237" s="164"/>
      <c r="BB237" s="164"/>
      <c r="BC237" s="164"/>
      <c r="BD237" s="164"/>
      <c r="BE237" s="164"/>
      <c r="BF237" s="164"/>
      <c r="BG237" s="164"/>
      <c r="BH237" s="164"/>
    </row>
    <row r="238" spans="1:60" outlineLevel="1" x14ac:dyDescent="0.2">
      <c r="A238" s="165"/>
      <c r="B238" s="176"/>
      <c r="C238" s="198" t="s">
        <v>132</v>
      </c>
      <c r="D238" s="179"/>
      <c r="E238" s="183">
        <v>28</v>
      </c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8"/>
      <c r="S238" s="187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 t="s">
        <v>118</v>
      </c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4"/>
      <c r="AZ238" s="164"/>
      <c r="BA238" s="164"/>
      <c r="BB238" s="164"/>
      <c r="BC238" s="164"/>
      <c r="BD238" s="164"/>
      <c r="BE238" s="164"/>
      <c r="BF238" s="164"/>
      <c r="BG238" s="164"/>
      <c r="BH238" s="164"/>
    </row>
    <row r="239" spans="1:60" outlineLevel="1" x14ac:dyDescent="0.2">
      <c r="A239" s="165"/>
      <c r="B239" s="176"/>
      <c r="C239" s="198" t="s">
        <v>135</v>
      </c>
      <c r="D239" s="179"/>
      <c r="E239" s="183">
        <v>42.88</v>
      </c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8"/>
      <c r="S239" s="187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 t="s">
        <v>118</v>
      </c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4"/>
      <c r="AZ239" s="164"/>
      <c r="BA239" s="164"/>
      <c r="BB239" s="164"/>
      <c r="BC239" s="164"/>
      <c r="BD239" s="164"/>
      <c r="BE239" s="164"/>
      <c r="BF239" s="164"/>
      <c r="BG239" s="164"/>
      <c r="BH239" s="164"/>
    </row>
    <row r="240" spans="1:60" outlineLevel="1" x14ac:dyDescent="0.2">
      <c r="A240" s="165"/>
      <c r="B240" s="176"/>
      <c r="C240" s="198" t="s">
        <v>136</v>
      </c>
      <c r="D240" s="179"/>
      <c r="E240" s="183">
        <v>40</v>
      </c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8"/>
      <c r="S240" s="187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 t="s">
        <v>118</v>
      </c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  <c r="AU240" s="164"/>
      <c r="AV240" s="164"/>
      <c r="AW240" s="164"/>
      <c r="AX240" s="164"/>
      <c r="AY240" s="164"/>
      <c r="AZ240" s="164"/>
      <c r="BA240" s="164"/>
      <c r="BB240" s="164"/>
      <c r="BC240" s="164"/>
      <c r="BD240" s="164"/>
      <c r="BE240" s="164"/>
      <c r="BF240" s="164"/>
      <c r="BG240" s="164"/>
      <c r="BH240" s="164"/>
    </row>
    <row r="241" spans="1:60" outlineLevel="1" x14ac:dyDescent="0.2">
      <c r="A241" s="165"/>
      <c r="B241" s="176"/>
      <c r="C241" s="198" t="s">
        <v>137</v>
      </c>
      <c r="D241" s="179"/>
      <c r="E241" s="183">
        <v>20.16</v>
      </c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8"/>
      <c r="S241" s="187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 t="s">
        <v>118</v>
      </c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4"/>
      <c r="BA241" s="164"/>
      <c r="BB241" s="164"/>
      <c r="BC241" s="164"/>
      <c r="BD241" s="164"/>
      <c r="BE241" s="164"/>
      <c r="BF241" s="164"/>
      <c r="BG241" s="164"/>
      <c r="BH241" s="164"/>
    </row>
    <row r="242" spans="1:60" outlineLevel="1" x14ac:dyDescent="0.2">
      <c r="A242" s="165">
        <v>69</v>
      </c>
      <c r="B242" s="176" t="s">
        <v>346</v>
      </c>
      <c r="C242" s="197" t="s">
        <v>347</v>
      </c>
      <c r="D242" s="178" t="s">
        <v>109</v>
      </c>
      <c r="E242" s="182">
        <v>145.04</v>
      </c>
      <c r="F242" s="187"/>
      <c r="G242" s="187">
        <f>ROUND(E242*F242,2)</f>
        <v>0</v>
      </c>
      <c r="H242" s="187">
        <v>2.7</v>
      </c>
      <c r="I242" s="187">
        <f>ROUND(E242*H242,2)</f>
        <v>391.61</v>
      </c>
      <c r="J242" s="187">
        <v>30.9</v>
      </c>
      <c r="K242" s="187">
        <f>ROUND(E242*J242,2)</f>
        <v>4481.74</v>
      </c>
      <c r="L242" s="187">
        <v>21</v>
      </c>
      <c r="M242" s="187">
        <f>G242*(1+L242/100)</f>
        <v>0</v>
      </c>
      <c r="N242" s="187">
        <v>1.3999999999999999E-4</v>
      </c>
      <c r="O242" s="187">
        <f>ROUND(E242*N242,2)</f>
        <v>0.02</v>
      </c>
      <c r="P242" s="187">
        <v>0</v>
      </c>
      <c r="Q242" s="187">
        <f>ROUND(E242*P242,2)</f>
        <v>0</v>
      </c>
      <c r="R242" s="188" t="s">
        <v>345</v>
      </c>
      <c r="S242" s="187" t="s">
        <v>111</v>
      </c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 t="s">
        <v>112</v>
      </c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4"/>
      <c r="BA242" s="164"/>
      <c r="BB242" s="164"/>
      <c r="BC242" s="164"/>
      <c r="BD242" s="164"/>
      <c r="BE242" s="164"/>
      <c r="BF242" s="164"/>
      <c r="BG242" s="164"/>
      <c r="BH242" s="164"/>
    </row>
    <row r="243" spans="1:60" outlineLevel="1" x14ac:dyDescent="0.2">
      <c r="A243" s="165"/>
      <c r="B243" s="176"/>
      <c r="C243" s="198" t="s">
        <v>135</v>
      </c>
      <c r="D243" s="179"/>
      <c r="E243" s="183">
        <v>42.88</v>
      </c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8"/>
      <c r="S243" s="187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 t="s">
        <v>118</v>
      </c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/>
      <c r="AU243" s="164"/>
      <c r="AV243" s="164"/>
      <c r="AW243" s="164"/>
      <c r="AX243" s="164"/>
      <c r="AY243" s="164"/>
      <c r="AZ243" s="164"/>
      <c r="BA243" s="164"/>
      <c r="BB243" s="164"/>
      <c r="BC243" s="164"/>
      <c r="BD243" s="164"/>
      <c r="BE243" s="164"/>
      <c r="BF243" s="164"/>
      <c r="BG243" s="164"/>
      <c r="BH243" s="164"/>
    </row>
    <row r="244" spans="1:60" outlineLevel="1" x14ac:dyDescent="0.2">
      <c r="A244" s="165"/>
      <c r="B244" s="176"/>
      <c r="C244" s="198" t="s">
        <v>136</v>
      </c>
      <c r="D244" s="179"/>
      <c r="E244" s="183">
        <v>40</v>
      </c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8"/>
      <c r="S244" s="187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 t="s">
        <v>118</v>
      </c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  <c r="AU244" s="164"/>
      <c r="AV244" s="164"/>
      <c r="AW244" s="164"/>
      <c r="AX244" s="164"/>
      <c r="AY244" s="164"/>
      <c r="AZ244" s="164"/>
      <c r="BA244" s="164"/>
      <c r="BB244" s="164"/>
      <c r="BC244" s="164"/>
      <c r="BD244" s="164"/>
      <c r="BE244" s="164"/>
      <c r="BF244" s="164"/>
      <c r="BG244" s="164"/>
      <c r="BH244" s="164"/>
    </row>
    <row r="245" spans="1:60" outlineLevel="1" x14ac:dyDescent="0.2">
      <c r="A245" s="165"/>
      <c r="B245" s="176"/>
      <c r="C245" s="198" t="s">
        <v>137</v>
      </c>
      <c r="D245" s="179"/>
      <c r="E245" s="183">
        <v>20.16</v>
      </c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8"/>
      <c r="S245" s="187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 t="s">
        <v>118</v>
      </c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4"/>
      <c r="BA245" s="164"/>
      <c r="BB245" s="164"/>
      <c r="BC245" s="164"/>
      <c r="BD245" s="164"/>
      <c r="BE245" s="164"/>
      <c r="BF245" s="164"/>
      <c r="BG245" s="164"/>
      <c r="BH245" s="164"/>
    </row>
    <row r="246" spans="1:60" outlineLevel="1" x14ac:dyDescent="0.2">
      <c r="A246" s="165"/>
      <c r="B246" s="176"/>
      <c r="C246" s="198" t="s">
        <v>131</v>
      </c>
      <c r="D246" s="179"/>
      <c r="E246" s="183">
        <v>14</v>
      </c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8"/>
      <c r="S246" s="187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 t="s">
        <v>118</v>
      </c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/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4"/>
      <c r="BA246" s="164"/>
      <c r="BB246" s="164"/>
      <c r="BC246" s="164"/>
      <c r="BD246" s="164"/>
      <c r="BE246" s="164"/>
      <c r="BF246" s="164"/>
      <c r="BG246" s="164"/>
      <c r="BH246" s="164"/>
    </row>
    <row r="247" spans="1:60" outlineLevel="1" x14ac:dyDescent="0.2">
      <c r="A247" s="165"/>
      <c r="B247" s="176"/>
      <c r="C247" s="198" t="s">
        <v>132</v>
      </c>
      <c r="D247" s="179"/>
      <c r="E247" s="183">
        <v>28</v>
      </c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8"/>
      <c r="S247" s="187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 t="s">
        <v>118</v>
      </c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164"/>
      <c r="AV247" s="164"/>
      <c r="AW247" s="164"/>
      <c r="AX247" s="164"/>
      <c r="AY247" s="164"/>
      <c r="AZ247" s="164"/>
      <c r="BA247" s="164"/>
      <c r="BB247" s="164"/>
      <c r="BC247" s="164"/>
      <c r="BD247" s="164"/>
      <c r="BE247" s="164"/>
      <c r="BF247" s="164"/>
      <c r="BG247" s="164"/>
      <c r="BH247" s="164"/>
    </row>
    <row r="248" spans="1:60" x14ac:dyDescent="0.2">
      <c r="A248" s="173" t="s">
        <v>105</v>
      </c>
      <c r="B248" s="177" t="s">
        <v>80</v>
      </c>
      <c r="C248" s="199" t="s">
        <v>81</v>
      </c>
      <c r="D248" s="180"/>
      <c r="E248" s="184"/>
      <c r="F248" s="189"/>
      <c r="G248" s="189">
        <f>SUM(G249:G269)</f>
        <v>0</v>
      </c>
      <c r="H248" s="189"/>
      <c r="I248" s="189">
        <f>SUM(I249:I269)</f>
        <v>6554.16</v>
      </c>
      <c r="J248" s="189"/>
      <c r="K248" s="189">
        <f>SUM(K249:K269)</f>
        <v>4487.84</v>
      </c>
      <c r="L248" s="189"/>
      <c r="M248" s="189">
        <f>SUM(M249:M269)</f>
        <v>0</v>
      </c>
      <c r="N248" s="189"/>
      <c r="O248" s="189">
        <f>SUM(O249:O269)</f>
        <v>0.03</v>
      </c>
      <c r="P248" s="189"/>
      <c r="Q248" s="189">
        <f>SUM(Q249:Q269)</f>
        <v>0</v>
      </c>
      <c r="R248" s="190"/>
      <c r="S248" s="189"/>
      <c r="AE248" t="s">
        <v>106</v>
      </c>
    </row>
    <row r="249" spans="1:60" ht="22.5" outlineLevel="1" x14ac:dyDescent="0.2">
      <c r="A249" s="165">
        <v>70</v>
      </c>
      <c r="B249" s="176" t="s">
        <v>348</v>
      </c>
      <c r="C249" s="197" t="s">
        <v>349</v>
      </c>
      <c r="D249" s="178" t="s">
        <v>182</v>
      </c>
      <c r="E249" s="182">
        <v>4</v>
      </c>
      <c r="F249" s="187"/>
      <c r="G249" s="187">
        <f>ROUND(E249*F249,2)</f>
        <v>0</v>
      </c>
      <c r="H249" s="187">
        <v>88.12</v>
      </c>
      <c r="I249" s="187">
        <f>ROUND(E249*H249,2)</f>
        <v>352.48</v>
      </c>
      <c r="J249" s="187">
        <v>111.38</v>
      </c>
      <c r="K249" s="187">
        <f>ROUND(E249*J249,2)</f>
        <v>445.52</v>
      </c>
      <c r="L249" s="187">
        <v>21</v>
      </c>
      <c r="M249" s="187">
        <f>G249*(1+L249/100)</f>
        <v>0</v>
      </c>
      <c r="N249" s="187">
        <v>1.6000000000000001E-4</v>
      </c>
      <c r="O249" s="187">
        <f>ROUND(E249*N249,2)</f>
        <v>0</v>
      </c>
      <c r="P249" s="187">
        <v>0</v>
      </c>
      <c r="Q249" s="187">
        <f>ROUND(E249*P249,2)</f>
        <v>0</v>
      </c>
      <c r="R249" s="188" t="s">
        <v>80</v>
      </c>
      <c r="S249" s="187" t="s">
        <v>111</v>
      </c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 t="s">
        <v>112</v>
      </c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64"/>
      <c r="AR249" s="164"/>
      <c r="AS249" s="164"/>
      <c r="AT249" s="164"/>
      <c r="AU249" s="164"/>
      <c r="AV249" s="164"/>
      <c r="AW249" s="164"/>
      <c r="AX249" s="164"/>
      <c r="AY249" s="164"/>
      <c r="AZ249" s="164"/>
      <c r="BA249" s="164"/>
      <c r="BB249" s="164"/>
      <c r="BC249" s="164"/>
      <c r="BD249" s="164"/>
      <c r="BE249" s="164"/>
      <c r="BF249" s="164"/>
      <c r="BG249" s="164"/>
      <c r="BH249" s="164"/>
    </row>
    <row r="250" spans="1:60" outlineLevel="1" x14ac:dyDescent="0.2">
      <c r="A250" s="165"/>
      <c r="B250" s="176"/>
      <c r="C250" s="198" t="s">
        <v>228</v>
      </c>
      <c r="D250" s="179"/>
      <c r="E250" s="183">
        <v>2</v>
      </c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8"/>
      <c r="S250" s="187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 t="s">
        <v>118</v>
      </c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4"/>
      <c r="BE250" s="164"/>
      <c r="BF250" s="164"/>
      <c r="BG250" s="164"/>
      <c r="BH250" s="164"/>
    </row>
    <row r="251" spans="1:60" outlineLevel="1" x14ac:dyDescent="0.2">
      <c r="A251" s="165"/>
      <c r="B251" s="176"/>
      <c r="C251" s="198" t="s">
        <v>229</v>
      </c>
      <c r="D251" s="179"/>
      <c r="E251" s="183">
        <v>2</v>
      </c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8"/>
      <c r="S251" s="187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 t="s">
        <v>118</v>
      </c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164"/>
      <c r="BG251" s="164"/>
      <c r="BH251" s="164"/>
    </row>
    <row r="252" spans="1:60" ht="22.5" outlineLevel="1" x14ac:dyDescent="0.2">
      <c r="A252" s="165">
        <v>71</v>
      </c>
      <c r="B252" s="176" t="s">
        <v>350</v>
      </c>
      <c r="C252" s="197" t="s">
        <v>351</v>
      </c>
      <c r="D252" s="178" t="s">
        <v>182</v>
      </c>
      <c r="E252" s="182">
        <v>6</v>
      </c>
      <c r="F252" s="187"/>
      <c r="G252" s="187">
        <f>ROUND(E252*F252,2)</f>
        <v>0</v>
      </c>
      <c r="H252" s="187">
        <v>604.58000000000004</v>
      </c>
      <c r="I252" s="187">
        <f>ROUND(E252*H252,2)</f>
        <v>3627.48</v>
      </c>
      <c r="J252" s="187">
        <v>285.42</v>
      </c>
      <c r="K252" s="187">
        <f>ROUND(E252*J252,2)</f>
        <v>1712.52</v>
      </c>
      <c r="L252" s="187">
        <v>21</v>
      </c>
      <c r="M252" s="187">
        <f>G252*(1+L252/100)</f>
        <v>0</v>
      </c>
      <c r="N252" s="187">
        <v>1E-3</v>
      </c>
      <c r="O252" s="187">
        <f>ROUND(E252*N252,2)</f>
        <v>0.01</v>
      </c>
      <c r="P252" s="187">
        <v>0</v>
      </c>
      <c r="Q252" s="187">
        <f>ROUND(E252*P252,2)</f>
        <v>0</v>
      </c>
      <c r="R252" s="188" t="s">
        <v>80</v>
      </c>
      <c r="S252" s="187" t="s">
        <v>111</v>
      </c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 t="s">
        <v>112</v>
      </c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</row>
    <row r="253" spans="1:60" outlineLevel="1" x14ac:dyDescent="0.2">
      <c r="A253" s="165"/>
      <c r="B253" s="176"/>
      <c r="C253" s="198" t="s">
        <v>352</v>
      </c>
      <c r="D253" s="179"/>
      <c r="E253" s="183">
        <v>2</v>
      </c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8"/>
      <c r="S253" s="187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 t="s">
        <v>118</v>
      </c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</row>
    <row r="254" spans="1:60" outlineLevel="1" x14ac:dyDescent="0.2">
      <c r="A254" s="165"/>
      <c r="B254" s="176"/>
      <c r="C254" s="198" t="s">
        <v>353</v>
      </c>
      <c r="D254" s="179"/>
      <c r="E254" s="183">
        <v>4</v>
      </c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8"/>
      <c r="S254" s="187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 t="s">
        <v>118</v>
      </c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4"/>
      <c r="BB254" s="164"/>
      <c r="BC254" s="164"/>
      <c r="BD254" s="164"/>
      <c r="BE254" s="164"/>
      <c r="BF254" s="164"/>
      <c r="BG254" s="164"/>
      <c r="BH254" s="164"/>
    </row>
    <row r="255" spans="1:60" ht="22.5" outlineLevel="1" x14ac:dyDescent="0.2">
      <c r="A255" s="165">
        <v>72</v>
      </c>
      <c r="B255" s="176" t="s">
        <v>354</v>
      </c>
      <c r="C255" s="197" t="s">
        <v>355</v>
      </c>
      <c r="D255" s="178" t="s">
        <v>146</v>
      </c>
      <c r="E255" s="182">
        <v>110</v>
      </c>
      <c r="F255" s="187"/>
      <c r="G255" s="187">
        <f>ROUND(E255*F255,2)</f>
        <v>0</v>
      </c>
      <c r="H255" s="187">
        <v>8.42</v>
      </c>
      <c r="I255" s="187">
        <f>ROUND(E255*H255,2)</f>
        <v>926.2</v>
      </c>
      <c r="J255" s="187">
        <v>21.18</v>
      </c>
      <c r="K255" s="187">
        <f>ROUND(E255*J255,2)</f>
        <v>2329.8000000000002</v>
      </c>
      <c r="L255" s="187">
        <v>21</v>
      </c>
      <c r="M255" s="187">
        <f>G255*(1+L255/100)</f>
        <v>0</v>
      </c>
      <c r="N255" s="187">
        <v>6.0000000000000002E-5</v>
      </c>
      <c r="O255" s="187">
        <f>ROUND(E255*N255,2)</f>
        <v>0.01</v>
      </c>
      <c r="P255" s="187">
        <v>0</v>
      </c>
      <c r="Q255" s="187">
        <f>ROUND(E255*P255,2)</f>
        <v>0</v>
      </c>
      <c r="R255" s="188" t="s">
        <v>80</v>
      </c>
      <c r="S255" s="187" t="s">
        <v>111</v>
      </c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 t="s">
        <v>112</v>
      </c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</row>
    <row r="256" spans="1:60" outlineLevel="1" x14ac:dyDescent="0.2">
      <c r="A256" s="165"/>
      <c r="B256" s="176"/>
      <c r="C256" s="198" t="s">
        <v>164</v>
      </c>
      <c r="D256" s="179"/>
      <c r="E256" s="183">
        <v>60</v>
      </c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8"/>
      <c r="S256" s="187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 t="s">
        <v>118</v>
      </c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</row>
    <row r="257" spans="1:60" outlineLevel="1" x14ac:dyDescent="0.2">
      <c r="A257" s="165"/>
      <c r="B257" s="176"/>
      <c r="C257" s="198" t="s">
        <v>165</v>
      </c>
      <c r="D257" s="179"/>
      <c r="E257" s="183">
        <v>50</v>
      </c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8"/>
      <c r="S257" s="187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 t="s">
        <v>118</v>
      </c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</row>
    <row r="258" spans="1:60" outlineLevel="1" x14ac:dyDescent="0.2">
      <c r="A258" s="165">
        <v>73</v>
      </c>
      <c r="B258" s="176" t="s">
        <v>356</v>
      </c>
      <c r="C258" s="197" t="s">
        <v>357</v>
      </c>
      <c r="D258" s="178" t="s">
        <v>146</v>
      </c>
      <c r="E258" s="182">
        <v>110</v>
      </c>
      <c r="F258" s="187"/>
      <c r="G258" s="187">
        <f>ROUND(E258*F258,2)</f>
        <v>0</v>
      </c>
      <c r="H258" s="187">
        <v>8</v>
      </c>
      <c r="I258" s="187">
        <f>ROUND(E258*H258,2)</f>
        <v>880</v>
      </c>
      <c r="J258" s="187">
        <v>0</v>
      </c>
      <c r="K258" s="187">
        <f>ROUND(E258*J258,2)</f>
        <v>0</v>
      </c>
      <c r="L258" s="187">
        <v>21</v>
      </c>
      <c r="M258" s="187">
        <f>G258*(1+L258/100)</f>
        <v>0</v>
      </c>
      <c r="N258" s="187">
        <v>6.0000000000000002E-5</v>
      </c>
      <c r="O258" s="187">
        <f>ROUND(E258*N258,2)</f>
        <v>0.01</v>
      </c>
      <c r="P258" s="187">
        <v>0</v>
      </c>
      <c r="Q258" s="187">
        <f>ROUND(E258*P258,2)</f>
        <v>0</v>
      </c>
      <c r="R258" s="188" t="s">
        <v>244</v>
      </c>
      <c r="S258" s="187" t="s">
        <v>111</v>
      </c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 t="s">
        <v>245</v>
      </c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</row>
    <row r="259" spans="1:60" outlineLevel="1" x14ac:dyDescent="0.2">
      <c r="A259" s="165"/>
      <c r="B259" s="176"/>
      <c r="C259" s="198" t="s">
        <v>164</v>
      </c>
      <c r="D259" s="179"/>
      <c r="E259" s="183">
        <v>60</v>
      </c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8"/>
      <c r="S259" s="187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 t="s">
        <v>118</v>
      </c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</row>
    <row r="260" spans="1:60" outlineLevel="1" x14ac:dyDescent="0.2">
      <c r="A260" s="165"/>
      <c r="B260" s="176"/>
      <c r="C260" s="198" t="s">
        <v>165</v>
      </c>
      <c r="D260" s="179"/>
      <c r="E260" s="183">
        <v>50</v>
      </c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8"/>
      <c r="S260" s="187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 t="s">
        <v>118</v>
      </c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</row>
    <row r="261" spans="1:60" ht="22.5" outlineLevel="1" x14ac:dyDescent="0.2">
      <c r="A261" s="165">
        <v>74</v>
      </c>
      <c r="B261" s="176" t="s">
        <v>358</v>
      </c>
      <c r="C261" s="197" t="s">
        <v>359</v>
      </c>
      <c r="D261" s="178" t="s">
        <v>182</v>
      </c>
      <c r="E261" s="182">
        <v>4</v>
      </c>
      <c r="F261" s="187"/>
      <c r="G261" s="187">
        <f>ROUND(E261*F261,2)</f>
        <v>0</v>
      </c>
      <c r="H261" s="187">
        <v>74</v>
      </c>
      <c r="I261" s="187">
        <f>ROUND(E261*H261,2)</f>
        <v>296</v>
      </c>
      <c r="J261" s="187">
        <v>0</v>
      </c>
      <c r="K261" s="187">
        <f>ROUND(E261*J261,2)</f>
        <v>0</v>
      </c>
      <c r="L261" s="187">
        <v>21</v>
      </c>
      <c r="M261" s="187">
        <f>G261*(1+L261/100)</f>
        <v>0</v>
      </c>
      <c r="N261" s="187">
        <v>1.0000000000000001E-5</v>
      </c>
      <c r="O261" s="187">
        <f>ROUND(E261*N261,2)</f>
        <v>0</v>
      </c>
      <c r="P261" s="187">
        <v>0</v>
      </c>
      <c r="Q261" s="187">
        <f>ROUND(E261*P261,2)</f>
        <v>0</v>
      </c>
      <c r="R261" s="188" t="s">
        <v>244</v>
      </c>
      <c r="S261" s="187" t="s">
        <v>111</v>
      </c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 t="s">
        <v>245</v>
      </c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</row>
    <row r="262" spans="1:60" outlineLevel="1" x14ac:dyDescent="0.2">
      <c r="A262" s="165"/>
      <c r="B262" s="176"/>
      <c r="C262" s="198" t="s">
        <v>229</v>
      </c>
      <c r="D262" s="179"/>
      <c r="E262" s="183">
        <v>2</v>
      </c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8"/>
      <c r="S262" s="187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 t="s">
        <v>118</v>
      </c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</row>
    <row r="263" spans="1:60" outlineLevel="1" x14ac:dyDescent="0.2">
      <c r="A263" s="165"/>
      <c r="B263" s="176"/>
      <c r="C263" s="198" t="s">
        <v>228</v>
      </c>
      <c r="D263" s="179"/>
      <c r="E263" s="183">
        <v>2</v>
      </c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8"/>
      <c r="S263" s="187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 t="s">
        <v>118</v>
      </c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  <c r="BC263" s="164"/>
      <c r="BD263" s="164"/>
      <c r="BE263" s="164"/>
      <c r="BF263" s="164"/>
      <c r="BG263" s="164"/>
      <c r="BH263" s="164"/>
    </row>
    <row r="264" spans="1:60" outlineLevel="1" x14ac:dyDescent="0.2">
      <c r="A264" s="165">
        <v>75</v>
      </c>
      <c r="B264" s="176" t="s">
        <v>360</v>
      </c>
      <c r="C264" s="197" t="s">
        <v>361</v>
      </c>
      <c r="D264" s="178" t="s">
        <v>182</v>
      </c>
      <c r="E264" s="182">
        <v>4</v>
      </c>
      <c r="F264" s="187"/>
      <c r="G264" s="187">
        <f>ROUND(E264*F264,2)</f>
        <v>0</v>
      </c>
      <c r="H264" s="187">
        <v>26.5</v>
      </c>
      <c r="I264" s="187">
        <f>ROUND(E264*H264,2)</f>
        <v>106</v>
      </c>
      <c r="J264" s="187">
        <v>0</v>
      </c>
      <c r="K264" s="187">
        <f>ROUND(E264*J264,2)</f>
        <v>0</v>
      </c>
      <c r="L264" s="187">
        <v>21</v>
      </c>
      <c r="M264" s="187">
        <f>G264*(1+L264/100)</f>
        <v>0</v>
      </c>
      <c r="N264" s="187">
        <v>1.0000000000000001E-5</v>
      </c>
      <c r="O264" s="187">
        <f>ROUND(E264*N264,2)</f>
        <v>0</v>
      </c>
      <c r="P264" s="187">
        <v>0</v>
      </c>
      <c r="Q264" s="187">
        <f>ROUND(E264*P264,2)</f>
        <v>0</v>
      </c>
      <c r="R264" s="188" t="s">
        <v>244</v>
      </c>
      <c r="S264" s="187" t="s">
        <v>111</v>
      </c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 t="s">
        <v>245</v>
      </c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</row>
    <row r="265" spans="1:60" outlineLevel="1" x14ac:dyDescent="0.2">
      <c r="A265" s="165"/>
      <c r="B265" s="176"/>
      <c r="C265" s="198" t="s">
        <v>229</v>
      </c>
      <c r="D265" s="179"/>
      <c r="E265" s="183">
        <v>2</v>
      </c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8"/>
      <c r="S265" s="187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 t="s">
        <v>118</v>
      </c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</row>
    <row r="266" spans="1:60" outlineLevel="1" x14ac:dyDescent="0.2">
      <c r="A266" s="165"/>
      <c r="B266" s="176"/>
      <c r="C266" s="198" t="s">
        <v>228</v>
      </c>
      <c r="D266" s="179"/>
      <c r="E266" s="183">
        <v>2</v>
      </c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8"/>
      <c r="S266" s="187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 t="s">
        <v>118</v>
      </c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</row>
    <row r="267" spans="1:60" outlineLevel="1" x14ac:dyDescent="0.2">
      <c r="A267" s="165">
        <v>76</v>
      </c>
      <c r="B267" s="176" t="s">
        <v>362</v>
      </c>
      <c r="C267" s="197" t="s">
        <v>363</v>
      </c>
      <c r="D267" s="178" t="s">
        <v>182</v>
      </c>
      <c r="E267" s="182">
        <v>4</v>
      </c>
      <c r="F267" s="187"/>
      <c r="G267" s="187">
        <f>ROUND(E267*F267,2)</f>
        <v>0</v>
      </c>
      <c r="H267" s="187">
        <v>91.5</v>
      </c>
      <c r="I267" s="187">
        <f>ROUND(E267*H267,2)</f>
        <v>366</v>
      </c>
      <c r="J267" s="187">
        <v>0</v>
      </c>
      <c r="K267" s="187">
        <f>ROUND(E267*J267,2)</f>
        <v>0</v>
      </c>
      <c r="L267" s="187">
        <v>21</v>
      </c>
      <c r="M267" s="187">
        <f>G267*(1+L267/100)</f>
        <v>0</v>
      </c>
      <c r="N267" s="187">
        <v>1.0000000000000001E-5</v>
      </c>
      <c r="O267" s="187">
        <f>ROUND(E267*N267,2)</f>
        <v>0</v>
      </c>
      <c r="P267" s="187">
        <v>0</v>
      </c>
      <c r="Q267" s="187">
        <f>ROUND(E267*P267,2)</f>
        <v>0</v>
      </c>
      <c r="R267" s="188" t="s">
        <v>244</v>
      </c>
      <c r="S267" s="187" t="s">
        <v>111</v>
      </c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 t="s">
        <v>245</v>
      </c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</row>
    <row r="268" spans="1:60" outlineLevel="1" x14ac:dyDescent="0.2">
      <c r="A268" s="165"/>
      <c r="B268" s="176"/>
      <c r="C268" s="198" t="s">
        <v>228</v>
      </c>
      <c r="D268" s="179"/>
      <c r="E268" s="183">
        <v>2</v>
      </c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8"/>
      <c r="S268" s="187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 t="s">
        <v>118</v>
      </c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  <c r="AU268" s="164"/>
      <c r="AV268" s="164"/>
      <c r="AW268" s="164"/>
      <c r="AX268" s="164"/>
      <c r="AY268" s="164"/>
      <c r="AZ268" s="164"/>
      <c r="BA268" s="164"/>
      <c r="BB268" s="164"/>
      <c r="BC268" s="164"/>
      <c r="BD268" s="164"/>
      <c r="BE268" s="164"/>
      <c r="BF268" s="164"/>
      <c r="BG268" s="164"/>
      <c r="BH268" s="164"/>
    </row>
    <row r="269" spans="1:60" outlineLevel="1" x14ac:dyDescent="0.2">
      <c r="A269" s="191"/>
      <c r="B269" s="192"/>
      <c r="C269" s="200" t="s">
        <v>229</v>
      </c>
      <c r="D269" s="193"/>
      <c r="E269" s="194">
        <v>2</v>
      </c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6"/>
      <c r="S269" s="195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 t="s">
        <v>118</v>
      </c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  <c r="AZ269" s="164"/>
      <c r="BA269" s="164"/>
      <c r="BB269" s="164"/>
      <c r="BC269" s="164"/>
      <c r="BD269" s="164"/>
      <c r="BE269" s="164"/>
      <c r="BF269" s="164"/>
      <c r="BG269" s="164"/>
      <c r="BH269" s="164"/>
    </row>
    <row r="270" spans="1:60" x14ac:dyDescent="0.2">
      <c r="A270" s="6"/>
      <c r="B270" s="7" t="s">
        <v>365</v>
      </c>
      <c r="C270" s="201" t="s">
        <v>365</v>
      </c>
      <c r="D270" s="9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AC270">
        <v>15</v>
      </c>
      <c r="AD270">
        <v>21</v>
      </c>
    </row>
    <row r="271" spans="1:60" x14ac:dyDescent="0.2">
      <c r="C271" s="202"/>
      <c r="D271" s="159"/>
      <c r="AE271" t="s">
        <v>366</v>
      </c>
    </row>
    <row r="272" spans="1:60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17">
    <mergeCell ref="C89:G89"/>
    <mergeCell ref="C92:G92"/>
    <mergeCell ref="C113:G113"/>
    <mergeCell ref="C141:G141"/>
    <mergeCell ref="C182:G182"/>
    <mergeCell ref="C84:G84"/>
    <mergeCell ref="A1:G1"/>
    <mergeCell ref="C2:G2"/>
    <mergeCell ref="C3:G3"/>
    <mergeCell ref="C4:G4"/>
    <mergeCell ref="C9:G9"/>
    <mergeCell ref="C10:G10"/>
    <mergeCell ref="C11:G11"/>
    <mergeCell ref="C12:G12"/>
    <mergeCell ref="C43:G43"/>
    <mergeCell ref="C50:G50"/>
    <mergeCell ref="C83:G83"/>
  </mergeCells>
  <pageMargins left="0.59055118110236204" right="0.39370078740157499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SO-01 103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'SO-01 103 Pol'!Print_Area</vt:lpstr>
      <vt:lpstr>Stavba!Print_Area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SchauerM</dc:creator>
  <cp:lastModifiedBy>Miroslav Prudký</cp:lastModifiedBy>
  <cp:lastPrinted>2016-03-13T18:10:12Z</cp:lastPrinted>
  <dcterms:created xsi:type="dcterms:W3CDTF">2009-04-08T07:15:50Z</dcterms:created>
  <dcterms:modified xsi:type="dcterms:W3CDTF">2016-03-22T08:59:23Z</dcterms:modified>
</cp:coreProperties>
</file>